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梨树县调" sheetId="16" r:id="rId1"/>
    <sheet name="城郊调度" sheetId="17" r:id="rId2"/>
    <sheet name="伊通县调" sheetId="18" r:id="rId3"/>
    <sheet name="双辽县调" sheetId="19" r:id="rId4"/>
    <sheet name="供服" sheetId="20" r:id="rId5"/>
  </sheets>
  <definedNames>
    <definedName name="_xlnm._FilterDatabase" localSheetId="0" hidden="1">梨树县调!$A$2:$M$73</definedName>
    <definedName name="_xlnm._FilterDatabase" localSheetId="1" hidden="1">城郊调度!$A$2:$M$23</definedName>
    <definedName name="_xlnm._FilterDatabase" localSheetId="2" hidden="1">伊通县调!$A$2:$N$47</definedName>
    <definedName name="_xlnm._FilterDatabase" localSheetId="3" hidden="1">双辽县调!$A$2:$M$59</definedName>
  </definedNames>
  <calcPr calcId="144525" concurrentCalc="0"/>
</workbook>
</file>

<file path=xl/sharedStrings.xml><?xml version="1.0" encoding="utf-8"?>
<sst xmlns="http://schemas.openxmlformats.org/spreadsheetml/2006/main" count="484">
  <si>
    <t>梨树县供电公司10kV配电线路可开放容量信息</t>
  </si>
  <si>
    <t>单位</t>
  </si>
  <si>
    <t>变电站</t>
  </si>
  <si>
    <t>线路</t>
  </si>
  <si>
    <t>CT变比</t>
  </si>
  <si>
    <t>过负荷定值</t>
  </si>
  <si>
    <t>出口电缆</t>
  </si>
  <si>
    <t>主干线</t>
  </si>
  <si>
    <t>允许电流
(A)</t>
  </si>
  <si>
    <t>最大电流
(A)</t>
  </si>
  <si>
    <t>最大负载率</t>
  </si>
  <si>
    <t>可开放容量
(kVA)按线路80%承载能力计算</t>
  </si>
  <si>
    <t>可开放容量
(kVA)按线路100%承载能力计算</t>
  </si>
  <si>
    <t>考虑拉手线路可开放容量
（kVA）</t>
  </si>
  <si>
    <t>梨树县调</t>
  </si>
  <si>
    <t>孤南变</t>
  </si>
  <si>
    <t>辽医专线</t>
  </si>
  <si>
    <t>200/5</t>
  </si>
  <si>
    <r>
      <rPr>
        <sz val="12"/>
        <rFont val="永中宋体"/>
        <charset val="0"/>
      </rPr>
      <t>240</t>
    </r>
    <r>
      <rPr>
        <sz val="12"/>
        <rFont val="永中宋体"/>
        <charset val="0"/>
      </rPr>
      <t>铝双</t>
    </r>
  </si>
  <si>
    <t>YJLGJ-240</t>
  </si>
  <si>
    <t>无拉手</t>
  </si>
  <si>
    <t>纸厂线</t>
  </si>
  <si>
    <t>600/5</t>
  </si>
  <si>
    <r>
      <rPr>
        <sz val="12"/>
        <rFont val="永中宋体"/>
        <charset val="0"/>
      </rPr>
      <t>300</t>
    </r>
    <r>
      <rPr>
        <sz val="12"/>
        <rFont val="永中宋体"/>
        <charset val="0"/>
      </rPr>
      <t>铝双</t>
    </r>
  </si>
  <si>
    <t>三塔线</t>
  </si>
  <si>
    <r>
      <rPr>
        <sz val="12"/>
        <rFont val="永中宋体"/>
        <charset val="0"/>
      </rPr>
      <t>300</t>
    </r>
    <r>
      <rPr>
        <sz val="12"/>
        <rFont val="永中宋体"/>
        <charset val="0"/>
      </rPr>
      <t>铝单</t>
    </r>
  </si>
  <si>
    <t>孤南线</t>
  </si>
  <si>
    <t>400/5</t>
  </si>
  <si>
    <t>街南线</t>
  </si>
  <si>
    <t>小宽线</t>
  </si>
  <si>
    <t>LGJ-50</t>
  </si>
  <si>
    <t>粮库线</t>
  </si>
  <si>
    <r>
      <rPr>
        <sz val="12"/>
        <rFont val="永中宋体"/>
        <charset val="0"/>
      </rPr>
      <t>150</t>
    </r>
    <r>
      <rPr>
        <sz val="12"/>
        <rFont val="永中宋体"/>
        <charset val="0"/>
      </rPr>
      <t>铝单</t>
    </r>
  </si>
  <si>
    <t>街北线</t>
  </si>
  <si>
    <t>沈洋线</t>
  </si>
  <si>
    <t>孤北线</t>
  </si>
  <si>
    <t>榆树台变</t>
  </si>
  <si>
    <t>泉眼岭线</t>
  </si>
  <si>
    <t>无</t>
  </si>
  <si>
    <t>LGJ-150</t>
  </si>
  <si>
    <t>董家线</t>
  </si>
  <si>
    <t>150/5</t>
  </si>
  <si>
    <t>胜利线</t>
  </si>
  <si>
    <t>团结线</t>
  </si>
  <si>
    <t>蔡家变</t>
  </si>
  <si>
    <t>蔡孟线</t>
  </si>
  <si>
    <t>100/5</t>
  </si>
  <si>
    <t>蔡东线</t>
  </si>
  <si>
    <t>蔡北线</t>
  </si>
  <si>
    <t>蔡南线</t>
  </si>
  <si>
    <t>蔡工线</t>
  </si>
  <si>
    <t>中谷线</t>
  </si>
  <si>
    <t>万发变</t>
  </si>
  <si>
    <t>万南线</t>
  </si>
  <si>
    <t>万北线</t>
  </si>
  <si>
    <t>东河线</t>
  </si>
  <si>
    <t>30/5</t>
  </si>
  <si>
    <t>太平线</t>
  </si>
  <si>
    <t>十家堡变</t>
  </si>
  <si>
    <t>十西线</t>
  </si>
  <si>
    <r>
      <rPr>
        <sz val="12"/>
        <rFont val="永中宋体"/>
        <charset val="0"/>
      </rPr>
      <t>70</t>
    </r>
    <r>
      <rPr>
        <sz val="12"/>
        <rFont val="永中宋体"/>
        <charset val="0"/>
      </rPr>
      <t>铝单</t>
    </r>
  </si>
  <si>
    <t>LGJ-70</t>
  </si>
  <si>
    <t>十东线</t>
  </si>
  <si>
    <t>YJLGJ-150</t>
  </si>
  <si>
    <t>天水丙线</t>
  </si>
  <si>
    <t>YJLGJ-2*185</t>
  </si>
  <si>
    <t>工业甲线</t>
  </si>
  <si>
    <t>工业乙线</t>
  </si>
  <si>
    <t>三家子线</t>
  </si>
  <si>
    <r>
      <rPr>
        <sz val="12"/>
        <rFont val="永中宋体"/>
        <charset val="0"/>
      </rPr>
      <t>400</t>
    </r>
    <r>
      <rPr>
        <sz val="12"/>
        <rFont val="永中宋体"/>
        <charset val="0"/>
      </rPr>
      <t>铝单</t>
    </r>
  </si>
  <si>
    <t>LGJ-185</t>
  </si>
  <si>
    <t>十北线</t>
  </si>
  <si>
    <t>300/5</t>
  </si>
  <si>
    <t>50/5</t>
  </si>
  <si>
    <r>
      <rPr>
        <sz val="12"/>
        <rFont val="永中宋体"/>
        <charset val="0"/>
      </rPr>
      <t>50</t>
    </r>
    <r>
      <rPr>
        <sz val="12"/>
        <rFont val="永中宋体"/>
        <charset val="0"/>
      </rPr>
      <t>铜单</t>
    </r>
  </si>
  <si>
    <t>三家乙线</t>
  </si>
  <si>
    <t>LGJ-240</t>
  </si>
  <si>
    <t>喇嘛甸变</t>
  </si>
  <si>
    <t>四工线</t>
  </si>
  <si>
    <t>喇东线</t>
  </si>
  <si>
    <t>四农线</t>
  </si>
  <si>
    <t>喇西线</t>
  </si>
  <si>
    <t>喇工线</t>
  </si>
  <si>
    <t>小城子变</t>
  </si>
  <si>
    <t>小工线</t>
  </si>
  <si>
    <t>双河线</t>
  </si>
  <si>
    <t>河山线</t>
  </si>
  <si>
    <t>小农线</t>
  </si>
  <si>
    <t>金山线</t>
  </si>
  <si>
    <t>城北线</t>
  </si>
  <si>
    <t>林海变</t>
  </si>
  <si>
    <t>林北线</t>
  </si>
  <si>
    <t>林西线</t>
  </si>
  <si>
    <t>林东线</t>
  </si>
  <si>
    <t>林粮线</t>
  </si>
  <si>
    <t>林长线</t>
  </si>
  <si>
    <t>孟家岭变</t>
  </si>
  <si>
    <t>矿山甲线</t>
  </si>
  <si>
    <r>
      <rPr>
        <sz val="12"/>
        <rFont val="永中宋体"/>
        <charset val="0"/>
      </rPr>
      <t>双</t>
    </r>
    <r>
      <rPr>
        <sz val="12"/>
        <rFont val="永中宋体"/>
        <charset val="0"/>
      </rPr>
      <t>300</t>
    </r>
    <r>
      <rPr>
        <sz val="12"/>
        <rFont val="永中宋体"/>
        <charset val="0"/>
      </rPr>
      <t>铝</t>
    </r>
  </si>
  <si>
    <t>矿山乙线</t>
  </si>
  <si>
    <t>街内线</t>
  </si>
  <si>
    <r>
      <rPr>
        <sz val="12"/>
        <rFont val="永中宋体"/>
        <charset val="0"/>
      </rPr>
      <t>120</t>
    </r>
    <r>
      <rPr>
        <sz val="12"/>
        <rFont val="永中宋体"/>
        <charset val="0"/>
      </rPr>
      <t>铜单</t>
    </r>
  </si>
  <si>
    <t>伟华专线</t>
  </si>
  <si>
    <r>
      <rPr>
        <sz val="12"/>
        <rFont val="永中宋体"/>
        <charset val="0"/>
      </rPr>
      <t>240</t>
    </r>
    <r>
      <rPr>
        <sz val="12"/>
        <rFont val="永中宋体"/>
        <charset val="0"/>
      </rPr>
      <t>铝单</t>
    </r>
  </si>
  <si>
    <t>YJLGJ-120</t>
  </si>
  <si>
    <t>刘家馆变</t>
  </si>
  <si>
    <t>刘西线</t>
  </si>
  <si>
    <t>刘东线</t>
  </si>
  <si>
    <t>胜利变</t>
  </si>
  <si>
    <t>胜东线</t>
  </si>
  <si>
    <t>胜西线</t>
  </si>
  <si>
    <t>金山变</t>
  </si>
  <si>
    <t>金南线</t>
  </si>
  <si>
    <t>LGJ-120</t>
  </si>
  <si>
    <t>金北线</t>
  </si>
  <si>
    <t>辽河变</t>
  </si>
  <si>
    <t>辽南线</t>
  </si>
  <si>
    <t>辽北线</t>
  </si>
  <si>
    <t>经一线</t>
  </si>
  <si>
    <t>梨东变</t>
  </si>
  <si>
    <t>八里线</t>
  </si>
  <si>
    <t>经开线（梨南线）</t>
  </si>
  <si>
    <r>
      <rPr>
        <sz val="12"/>
        <rFont val="永中宋体"/>
        <charset val="0"/>
      </rPr>
      <t>300</t>
    </r>
    <r>
      <rPr>
        <sz val="12"/>
        <rFont val="宋体"/>
        <charset val="0"/>
      </rPr>
      <t>铝单</t>
    </r>
  </si>
  <si>
    <t>JKLYJ-150</t>
  </si>
  <si>
    <t>梨树变</t>
  </si>
  <si>
    <t>八一线</t>
  </si>
  <si>
    <r>
      <rPr>
        <sz val="12"/>
        <rFont val="永中宋体"/>
        <charset val="0"/>
      </rPr>
      <t>300</t>
    </r>
    <r>
      <rPr>
        <sz val="12"/>
        <rFont val="永中宋体"/>
        <charset val="0"/>
      </rPr>
      <t>铝</t>
    </r>
    <r>
      <rPr>
        <sz val="12"/>
        <rFont val="永中宋体"/>
        <charset val="0"/>
      </rPr>
      <t>+240</t>
    </r>
    <r>
      <rPr>
        <sz val="12"/>
        <rFont val="永中宋体"/>
        <charset val="0"/>
      </rPr>
      <t>铝</t>
    </r>
  </si>
  <si>
    <t>梨北变</t>
  </si>
  <si>
    <r>
      <rPr>
        <sz val="12"/>
        <rFont val="永中宋体"/>
        <charset val="0"/>
      </rPr>
      <t>梨白线</t>
    </r>
    <r>
      <rPr>
        <sz val="12"/>
        <rFont val="永中宋体"/>
        <charset val="0"/>
      </rPr>
      <t>(</t>
    </r>
    <r>
      <rPr>
        <sz val="12"/>
        <rFont val="永中宋体"/>
        <charset val="0"/>
      </rPr>
      <t>梨榆线</t>
    </r>
    <r>
      <rPr>
        <sz val="12"/>
        <rFont val="永中宋体"/>
        <charset val="0"/>
      </rPr>
      <t>)</t>
    </r>
  </si>
  <si>
    <t>霍十线（原农村线）</t>
  </si>
  <si>
    <t>四平城郊供电公司10kV配电线路可开放容量信息</t>
  </si>
  <si>
    <t>城郊县调</t>
  </si>
  <si>
    <t>长发变</t>
  </si>
  <si>
    <t>城东线</t>
  </si>
  <si>
    <t>400铝单</t>
  </si>
  <si>
    <t>JKLYJ-240</t>
  </si>
  <si>
    <t>长平线</t>
  </si>
  <si>
    <t>长哈线</t>
  </si>
  <si>
    <t>95铜单</t>
  </si>
  <si>
    <t>永乐线</t>
  </si>
  <si>
    <t>东发变</t>
  </si>
  <si>
    <t>东开甲线</t>
  </si>
  <si>
    <t>线路器材厂线</t>
  </si>
  <si>
    <t>300铝单</t>
  </si>
  <si>
    <t>山门变</t>
  </si>
  <si>
    <t>街内甲线</t>
  </si>
  <si>
    <t>800/5</t>
  </si>
  <si>
    <t>山平线</t>
  </si>
  <si>
    <t>工业线</t>
  </si>
  <si>
    <t>世宝专线</t>
  </si>
  <si>
    <t>1000/5</t>
  </si>
  <si>
    <t>400铝双</t>
  </si>
  <si>
    <t>LGJ-400（双根并列）</t>
  </si>
  <si>
    <t>街内乙线</t>
  </si>
  <si>
    <t>500/5</t>
  </si>
  <si>
    <t>君乐宝线</t>
  </si>
  <si>
    <t>1200/5</t>
  </si>
  <si>
    <t>东开乙线</t>
  </si>
  <si>
    <t>城北变</t>
  </si>
  <si>
    <t>北太线</t>
  </si>
  <si>
    <t>烟厂线</t>
  </si>
  <si>
    <t>西环线</t>
  </si>
  <si>
    <t>循环线</t>
  </si>
  <si>
    <t>叶赫变</t>
  </si>
  <si>
    <t>叶西线</t>
  </si>
  <si>
    <t>240铝单</t>
  </si>
  <si>
    <t>叶东线</t>
  </si>
  <si>
    <t>东街线</t>
  </si>
  <si>
    <t>军工线</t>
  </si>
  <si>
    <t>LGJ-35</t>
  </si>
  <si>
    <t>国网伊通县供电公司10kV配电线路可开放容量信息</t>
  </si>
  <si>
    <t>伊通县调</t>
  </si>
  <si>
    <t>营城子变</t>
  </si>
  <si>
    <t>营北线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</si>
  <si>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0铝单</t>
    </r>
  </si>
  <si>
    <t xml:space="preserve">JKLYJ-120 </t>
  </si>
  <si>
    <t>营南线</t>
  </si>
  <si>
    <t>地局子线</t>
  </si>
  <si>
    <t xml:space="preserve">JKLYJ-150 </t>
  </si>
  <si>
    <t>板石线</t>
  </si>
  <si>
    <t>伊丹变</t>
  </si>
  <si>
    <t>二道线</t>
  </si>
  <si>
    <t>伊西线</t>
  </si>
  <si>
    <t>伊东线</t>
  </si>
  <si>
    <t>伊北线</t>
  </si>
  <si>
    <t>新兴线</t>
  </si>
  <si>
    <t>新兴工业线</t>
  </si>
  <si>
    <t>240铝双</t>
  </si>
  <si>
    <t>水务线</t>
  </si>
  <si>
    <r>
      <rPr>
        <sz val="11"/>
        <color theme="1"/>
        <rFont val="宋体"/>
        <charset val="134"/>
      </rPr>
      <t>LGJ-</t>
    </r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</t>
    </r>
  </si>
  <si>
    <t>头道变</t>
  </si>
  <si>
    <t>西苇线</t>
  </si>
  <si>
    <t xml:space="preserve">JKLYJ-185 </t>
  </si>
  <si>
    <t>头道线</t>
  </si>
  <si>
    <t>爱民线</t>
  </si>
  <si>
    <t>吴家沟变</t>
  </si>
  <si>
    <t>新家线</t>
  </si>
  <si>
    <t>新北线</t>
  </si>
  <si>
    <t>东尖线</t>
  </si>
  <si>
    <t>LGJ-95</t>
  </si>
  <si>
    <t>东尖工业线</t>
  </si>
  <si>
    <t>马鞍变</t>
  </si>
  <si>
    <t>东尖北线</t>
  </si>
  <si>
    <t>马北线</t>
  </si>
  <si>
    <t>马新线</t>
  </si>
  <si>
    <t>马南线</t>
  </si>
  <si>
    <t>劳动变</t>
  </si>
  <si>
    <t>丁家线</t>
  </si>
  <si>
    <t xml:space="preserve">JKLYJ-150  </t>
  </si>
  <si>
    <t>劳动线</t>
  </si>
  <si>
    <t xml:space="preserve">JKLYJ-150   </t>
  </si>
  <si>
    <t>莫姜联络线</t>
  </si>
  <si>
    <t>莫锦线</t>
  </si>
  <si>
    <r>
      <rPr>
        <sz val="11"/>
        <color theme="1"/>
        <rFont val="宋体"/>
        <charset val="134"/>
      </rPr>
      <t>24</t>
    </r>
    <r>
      <rPr>
        <sz val="11"/>
        <color theme="1"/>
        <rFont val="宋体"/>
        <charset val="134"/>
      </rPr>
      <t>0铝双</t>
    </r>
  </si>
  <si>
    <t>景台变</t>
  </si>
  <si>
    <t>景西线</t>
  </si>
  <si>
    <t>景东线</t>
  </si>
  <si>
    <t>600/1</t>
  </si>
  <si>
    <r>
      <rPr>
        <sz val="11"/>
        <color theme="1"/>
        <rFont val="宋体"/>
        <charset val="134"/>
      </rPr>
      <t>LGJ-</t>
    </r>
    <r>
      <rPr>
        <sz val="11"/>
        <color theme="1"/>
        <rFont val="宋体"/>
        <charset val="134"/>
      </rPr>
      <t>12</t>
    </r>
    <r>
      <rPr>
        <sz val="11"/>
        <color theme="1"/>
        <rFont val="宋体"/>
        <charset val="134"/>
      </rPr>
      <t>0</t>
    </r>
  </si>
  <si>
    <t>景南线</t>
  </si>
  <si>
    <t>发展变</t>
  </si>
  <si>
    <t>宏伟线</t>
  </si>
  <si>
    <t>永久线</t>
  </si>
  <si>
    <r>
      <rPr>
        <sz val="11"/>
        <color theme="1"/>
        <rFont val="宋体"/>
        <charset val="134"/>
      </rPr>
      <t>JKLYJ-</t>
    </r>
    <r>
      <rPr>
        <sz val="11"/>
        <color theme="1"/>
        <rFont val="宋体"/>
        <charset val="134"/>
      </rPr>
      <t>24</t>
    </r>
    <r>
      <rPr>
        <sz val="11"/>
        <color theme="1"/>
        <rFont val="宋体"/>
        <charset val="134"/>
      </rPr>
      <t xml:space="preserve">0  </t>
    </r>
  </si>
  <si>
    <t>农林线</t>
  </si>
  <si>
    <t>新兴变</t>
  </si>
  <si>
    <t>新九线</t>
  </si>
  <si>
    <r>
      <rPr>
        <sz val="11"/>
        <color theme="1"/>
        <rFont val="宋体"/>
        <charset val="134"/>
      </rPr>
      <t>30</t>
    </r>
    <r>
      <rPr>
        <sz val="11"/>
        <color theme="1"/>
        <rFont val="宋体"/>
        <charset val="134"/>
      </rPr>
      <t>0铝双</t>
    </r>
  </si>
  <si>
    <t xml:space="preserve">JKLYJ-240 </t>
  </si>
  <si>
    <t>新庄线</t>
  </si>
  <si>
    <t>新向线</t>
  </si>
  <si>
    <t>新姜线</t>
  </si>
  <si>
    <t>黄岭子变</t>
  </si>
  <si>
    <t>莽丈线</t>
  </si>
  <si>
    <t>200/1</t>
  </si>
  <si>
    <t>迎风线</t>
  </si>
  <si>
    <t>杨家线</t>
  </si>
  <si>
    <t>大孤山变</t>
  </si>
  <si>
    <t>大孤山线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</si>
  <si>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0</t>
    </r>
    <r>
      <rPr>
        <sz val="11"/>
        <rFont val="宋体"/>
        <charset val="134"/>
      </rPr>
      <t>0/5</t>
    </r>
  </si>
  <si>
    <t>大西线</t>
  </si>
  <si>
    <t>五一线</t>
  </si>
  <si>
    <t>小孤山变</t>
  </si>
  <si>
    <t>小东线</t>
  </si>
  <si>
    <t>小西线</t>
  </si>
  <si>
    <t>三道线</t>
  </si>
  <si>
    <t>双辽供电公司10kV配电线路可开放容量信息</t>
  </si>
  <si>
    <t>双辽县调</t>
  </si>
  <si>
    <t>茂林变</t>
  </si>
  <si>
    <t>茂向线</t>
  </si>
  <si>
    <t>300铝双</t>
  </si>
  <si>
    <t>茂桂线</t>
  </si>
  <si>
    <t>茂林线</t>
  </si>
  <si>
    <t>茂三线</t>
  </si>
  <si>
    <t>茂粮线</t>
  </si>
  <si>
    <t>茂原线</t>
  </si>
  <si>
    <t>卧虎变</t>
  </si>
  <si>
    <t>卧玻线</t>
  </si>
  <si>
    <t>卧原线</t>
  </si>
  <si>
    <t>卧虎线</t>
  </si>
  <si>
    <t>卧大线</t>
  </si>
  <si>
    <t>卧粮线</t>
  </si>
  <si>
    <t>绿豆粉线</t>
  </si>
  <si>
    <t>150铝单</t>
  </si>
  <si>
    <t>兴隆变</t>
  </si>
  <si>
    <t>兴隆线</t>
  </si>
  <si>
    <t>-</t>
  </si>
  <si>
    <t>兴服线</t>
  </si>
  <si>
    <t>兴服乙线</t>
  </si>
  <si>
    <t>兴秀线</t>
  </si>
  <si>
    <t>山场变</t>
  </si>
  <si>
    <t>红旗线</t>
  </si>
  <si>
    <t>靠山线</t>
  </si>
  <si>
    <t>东机线</t>
  </si>
  <si>
    <t>惠丰线</t>
  </si>
  <si>
    <t>王奔变</t>
  </si>
  <si>
    <t>王东甲线</t>
  </si>
  <si>
    <t>王东乙线</t>
  </si>
  <si>
    <t>王高线</t>
  </si>
  <si>
    <t>王三线</t>
  </si>
  <si>
    <t>王仕线</t>
  </si>
  <si>
    <t>综合厂线</t>
  </si>
  <si>
    <t>水厂线</t>
  </si>
  <si>
    <t>双山变</t>
  </si>
  <si>
    <t>双新乙线</t>
  </si>
  <si>
    <t>双新线</t>
  </si>
  <si>
    <t>双秀线</t>
  </si>
  <si>
    <t>双白线</t>
  </si>
  <si>
    <t>双长线</t>
  </si>
  <si>
    <t>双高线</t>
  </si>
  <si>
    <t>双柳线</t>
  </si>
  <si>
    <t>鸭场变</t>
  </si>
  <si>
    <t>北干线</t>
  </si>
  <si>
    <t>西干线</t>
  </si>
  <si>
    <t>东干线</t>
  </si>
  <si>
    <t>南干线</t>
  </si>
  <si>
    <t>种羊场变</t>
  </si>
  <si>
    <t>分场线</t>
  </si>
  <si>
    <t>场直线</t>
  </si>
  <si>
    <t>柳条变</t>
  </si>
  <si>
    <t>柳东线</t>
  </si>
  <si>
    <t>400/1</t>
  </si>
  <si>
    <t>农阁线</t>
  </si>
  <si>
    <t>100/1</t>
  </si>
  <si>
    <t>街里线</t>
  </si>
  <si>
    <t>柳条线</t>
  </si>
  <si>
    <t>永加变</t>
  </si>
  <si>
    <t>秀水线</t>
  </si>
  <si>
    <t>洪源线</t>
  </si>
  <si>
    <t>采石线</t>
  </si>
  <si>
    <t>新凤线</t>
  </si>
  <si>
    <t>向桂变</t>
  </si>
  <si>
    <t>向姜线</t>
  </si>
  <si>
    <t>向乔线</t>
  </si>
  <si>
    <t>向先线</t>
  </si>
  <si>
    <t>服先变</t>
  </si>
  <si>
    <t>勤俭线</t>
  </si>
  <si>
    <t>安乐线</t>
  </si>
  <si>
    <t>10kV配电线路可开放容量信息</t>
  </si>
  <si>
    <t>地区</t>
  </si>
  <si>
    <t>可开放容量
(kVA)</t>
  </si>
  <si>
    <t>满载可开放容量
(kVA)</t>
  </si>
  <si>
    <t>铁西区</t>
  </si>
  <si>
    <t>条子河变</t>
  </si>
  <si>
    <t>纬南甲线</t>
  </si>
  <si>
    <t>JKLYJ-10-240</t>
  </si>
  <si>
    <t>纬南乙线</t>
  </si>
  <si>
    <t>纬北甲线</t>
  </si>
  <si>
    <t>纬北乙线</t>
  </si>
  <si>
    <t>酒厂线</t>
  </si>
  <si>
    <t>农村线</t>
  </si>
  <si>
    <t>条镁线</t>
  </si>
  <si>
    <t>海丰变</t>
  </si>
  <si>
    <t>海政线</t>
  </si>
  <si>
    <t>JKLYJ-10-240（部分LGJ-150）</t>
  </si>
  <si>
    <t>南湖线</t>
  </si>
  <si>
    <t>轻工线</t>
  </si>
  <si>
    <t>240铜双</t>
  </si>
  <si>
    <t>涤纶线</t>
  </si>
  <si>
    <t>迎宾线</t>
  </si>
  <si>
    <t>师院线</t>
  </si>
  <si>
    <t>海东线</t>
  </si>
  <si>
    <t>南环甲线</t>
  </si>
  <si>
    <t>南环乙线</t>
  </si>
  <si>
    <t>铁西中心变</t>
  </si>
  <si>
    <t>中兴乙线</t>
  </si>
  <si>
    <t>站前线</t>
  </si>
  <si>
    <t>商贸线</t>
  </si>
  <si>
    <t>园北线</t>
  </si>
  <si>
    <t>苗圃线</t>
  </si>
  <si>
    <t>仁兴线</t>
  </si>
  <si>
    <t>西农园变</t>
  </si>
  <si>
    <t>西海线</t>
  </si>
  <si>
    <t>全电缆线路</t>
  </si>
  <si>
    <t>西武线</t>
  </si>
  <si>
    <t>西政线</t>
  </si>
  <si>
    <t>西地线</t>
  </si>
  <si>
    <t>西华线</t>
  </si>
  <si>
    <t>西郊线</t>
  </si>
  <si>
    <t>高新变</t>
  </si>
  <si>
    <t>兴业线</t>
  </si>
  <si>
    <t>300铜单</t>
  </si>
  <si>
    <t>兴红线</t>
  </si>
  <si>
    <t>新材线</t>
  </si>
  <si>
    <t>新平线</t>
  </si>
  <si>
    <t>新科甲线</t>
  </si>
  <si>
    <t>新科乙线</t>
  </si>
  <si>
    <t>新达线</t>
  </si>
  <si>
    <t>铁东区</t>
  </si>
  <si>
    <t>平南变</t>
  </si>
  <si>
    <t>棉纺线</t>
  </si>
  <si>
    <t>白钢线</t>
  </si>
  <si>
    <t>南一线</t>
  </si>
  <si>
    <t>机砖线</t>
  </si>
  <si>
    <t>北门变</t>
  </si>
  <si>
    <t>新华线</t>
  </si>
  <si>
    <t>腰干线</t>
  </si>
  <si>
    <t>农药线</t>
  </si>
  <si>
    <t>北山线</t>
  </si>
  <si>
    <t>铁东中心变</t>
  </si>
  <si>
    <t>中二线</t>
  </si>
  <si>
    <t>JKLYJ-10-185</t>
  </si>
  <si>
    <t>中四线</t>
  </si>
  <si>
    <t>240铜单</t>
  </si>
  <si>
    <t>中北线</t>
  </si>
  <si>
    <t>三达线</t>
  </si>
  <si>
    <t>中达线</t>
  </si>
  <si>
    <t>中一线</t>
  </si>
  <si>
    <t>平东变</t>
  </si>
  <si>
    <t>道里线</t>
  </si>
  <si>
    <t>联络线</t>
  </si>
  <si>
    <t>山门线</t>
  </si>
  <si>
    <t>JKLYJ-10-120</t>
  </si>
  <si>
    <t>富航线</t>
  </si>
  <si>
    <t>东源线</t>
  </si>
  <si>
    <t>工联线</t>
  </si>
  <si>
    <t>振兴变</t>
  </si>
  <si>
    <t>工业三线</t>
  </si>
  <si>
    <t>工业一线</t>
  </si>
  <si>
    <t>油脂线</t>
  </si>
  <si>
    <t>兴联线</t>
  </si>
  <si>
    <t>兴海线</t>
  </si>
  <si>
    <t>一面城变</t>
  </si>
  <si>
    <t>城南线</t>
  </si>
  <si>
    <t>城区线</t>
  </si>
  <si>
    <t>东山变</t>
  </si>
  <si>
    <t>东吉甲线</t>
  </si>
  <si>
    <t>东吉乙线</t>
  </si>
  <si>
    <t>300铜双</t>
  </si>
  <si>
    <t>白象线</t>
  </si>
  <si>
    <t>汽贸线</t>
  </si>
  <si>
    <t>东城乙线</t>
  </si>
  <si>
    <t>东政线</t>
  </si>
  <si>
    <t>东达甲线</t>
  </si>
  <si>
    <t>东达乙线</t>
  </si>
  <si>
    <t>奋进变</t>
  </si>
  <si>
    <t>新开线</t>
  </si>
  <si>
    <t>开运甲线</t>
  </si>
  <si>
    <t>开运乙线</t>
  </si>
  <si>
    <t>进大甲线</t>
  </si>
  <si>
    <t>进大乙线</t>
  </si>
  <si>
    <t>梨树</t>
  </si>
  <si>
    <t>梨东南线</t>
  </si>
  <si>
    <t>梨东北线</t>
  </si>
  <si>
    <t>185铝双</t>
  </si>
  <si>
    <t>经开线</t>
  </si>
  <si>
    <t>185铝单</t>
  </si>
  <si>
    <t>已转带</t>
  </si>
  <si>
    <t>奉化线</t>
  </si>
  <si>
    <t>300铝+240铝</t>
  </si>
  <si>
    <t>梨南线</t>
  </si>
  <si>
    <t>农机线</t>
  </si>
  <si>
    <t>郭家店变</t>
  </si>
  <si>
    <t>道上线</t>
  </si>
  <si>
    <t>道下线</t>
  </si>
  <si>
    <t>粮油线</t>
  </si>
  <si>
    <t>河南线</t>
  </si>
  <si>
    <t>化工线</t>
  </si>
  <si>
    <t>煤矿线</t>
  </si>
  <si>
    <t>小康线</t>
  </si>
  <si>
    <t>梨白线</t>
  </si>
  <si>
    <t>霍十线</t>
  </si>
  <si>
    <t>双辽</t>
  </si>
  <si>
    <t>郑家屯变</t>
  </si>
  <si>
    <t>六三线</t>
  </si>
  <si>
    <t>双西变</t>
  </si>
  <si>
    <t>中兴线</t>
  </si>
  <si>
    <t>北兴线</t>
  </si>
  <si>
    <t>联北线</t>
  </si>
  <si>
    <t>双北变</t>
  </si>
  <si>
    <t>前大线</t>
  </si>
  <si>
    <t>辽西变</t>
  </si>
  <si>
    <t>辽南甲线</t>
  </si>
  <si>
    <t>辽北甲线</t>
  </si>
  <si>
    <t>辽北乙线</t>
  </si>
  <si>
    <t>三江口变</t>
  </si>
  <si>
    <t>三农线</t>
  </si>
  <si>
    <t>120铝单</t>
  </si>
  <si>
    <t>镇内线</t>
  </si>
  <si>
    <t>伊通</t>
  </si>
  <si>
    <t>城东变</t>
  </si>
  <si>
    <t>工业二线</t>
  </si>
  <si>
    <t>开发线</t>
  </si>
  <si>
    <t>城西变</t>
  </si>
  <si>
    <t>西岭线</t>
  </si>
  <si>
    <t>福安线</t>
  </si>
  <si>
    <t>水泥线</t>
  </si>
  <si>
    <t>库伦线</t>
  </si>
  <si>
    <t>八面城</t>
  </si>
  <si>
    <t>八面城变</t>
  </si>
  <si>
    <t>城中线</t>
  </si>
  <si>
    <t>名仕线</t>
  </si>
  <si>
    <t>曙光线</t>
  </si>
  <si>
    <t>农村南线</t>
  </si>
  <si>
    <t>农村北线</t>
  </si>
  <si>
    <t>石岭子镇</t>
  </si>
  <si>
    <t>石岭子变</t>
  </si>
  <si>
    <t>天德线</t>
  </si>
  <si>
    <t>叶赫线</t>
  </si>
  <si>
    <t>二龙线</t>
  </si>
  <si>
    <t>东军线</t>
  </si>
  <si>
    <t>北军线</t>
  </si>
  <si>
    <t>本次发布取10kV线路近一年最大电流(2020.08.26-2021.08.25)</t>
  </si>
  <si>
    <t>10kV线路线电压Ul取平均值10.5kV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</si>
</sst>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文泉驿正黑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永中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17" applyFont="1" applyFill="1" applyBorder="1" applyAlignment="1">
      <alignment horizontal="center" vertical="center" wrapText="1"/>
    </xf>
    <xf numFmtId="0" fontId="4" fillId="0" borderId="1" xfId="116" applyFont="1" applyFill="1" applyBorder="1" applyAlignment="1">
      <alignment horizontal="center" vertical="center" wrapText="1"/>
    </xf>
    <xf numFmtId="0" fontId="4" fillId="0" borderId="1" xfId="115" applyFont="1" applyFill="1" applyBorder="1" applyAlignment="1">
      <alignment horizontal="center" vertical="center" wrapText="1"/>
    </xf>
    <xf numFmtId="0" fontId="4" fillId="0" borderId="1" xfId="110" applyFont="1" applyFill="1" applyBorder="1" applyAlignment="1">
      <alignment horizontal="center" vertical="center" wrapText="1"/>
    </xf>
    <xf numFmtId="0" fontId="4" fillId="0" borderId="1" xfId="87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 wrapText="1"/>
    </xf>
    <xf numFmtId="0" fontId="4" fillId="0" borderId="1" xfId="111" applyFont="1" applyFill="1" applyBorder="1" applyAlignment="1">
      <alignment horizontal="center" vertical="center" wrapText="1"/>
    </xf>
    <xf numFmtId="0" fontId="4" fillId="0" borderId="1" xfId="119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91" applyFont="1" applyFill="1" applyBorder="1" applyAlignment="1">
      <alignment horizontal="center" vertical="center" wrapText="1"/>
    </xf>
    <xf numFmtId="0" fontId="4" fillId="0" borderId="1" xfId="97" applyFont="1" applyFill="1" applyBorder="1" applyAlignment="1">
      <alignment horizontal="center" vertical="center" wrapText="1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1" xfId="12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 wrapText="1"/>
    </xf>
    <xf numFmtId="0" fontId="4" fillId="0" borderId="1" xfId="9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95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 vertical="center" wrapText="1"/>
    </xf>
    <xf numFmtId="0" fontId="6" fillId="0" borderId="1" xfId="124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 wrapText="1"/>
    </xf>
    <xf numFmtId="0" fontId="7" fillId="0" borderId="1" xfId="123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12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常规 35" xfId="14"/>
    <cellStyle name="百分比" xfId="15" builtinId="5"/>
    <cellStyle name="已访问的超链接" xfId="16" builtinId="9"/>
    <cellStyle name="常规 68" xfId="17"/>
    <cellStyle name="常规 73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85" xfId="31"/>
    <cellStyle name="60% - 强调文字颜色 4" xfId="32" builtinId="44"/>
    <cellStyle name="计算" xfId="33" builtinId="22"/>
    <cellStyle name="常规 26" xfId="34"/>
    <cellStyle name="常规 31" xfId="35"/>
    <cellStyle name="检查单元格" xfId="36" builtinId="23"/>
    <cellStyle name="常规 47" xfId="37"/>
    <cellStyle name="常规 52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51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42" xfId="65"/>
    <cellStyle name="常规 37" xfId="66"/>
    <cellStyle name="常规 38" xfId="67"/>
    <cellStyle name="常规 43" xfId="68"/>
    <cellStyle name="常规 48" xfId="69"/>
    <cellStyle name="常规 53" xfId="70"/>
    <cellStyle name="常规 10" xfId="71"/>
    <cellStyle name="常规 22" xfId="72"/>
    <cellStyle name="常规 17" xfId="73"/>
    <cellStyle name="常规 20" xfId="74"/>
    <cellStyle name="常规 15" xfId="75"/>
    <cellStyle name="常规 13" xfId="76"/>
    <cellStyle name="常规 2" xfId="77"/>
    <cellStyle name="常规 64" xfId="78"/>
    <cellStyle name="常规 59" xfId="79"/>
    <cellStyle name="常规 9" xfId="80"/>
    <cellStyle name="常规 84" xfId="81"/>
    <cellStyle name="常规 79" xfId="82"/>
    <cellStyle name="常规 45" xfId="83"/>
    <cellStyle name="常规 14" xfId="84"/>
    <cellStyle name="常规 60" xfId="85"/>
    <cellStyle name="常规 55" xfId="86"/>
    <cellStyle name="常规 25" xfId="87"/>
    <cellStyle name="常规 30" xfId="88"/>
    <cellStyle name="常规 49" xfId="89"/>
    <cellStyle name="常规 54" xfId="90"/>
    <cellStyle name="常规 41" xfId="91"/>
    <cellStyle name="常规 36" xfId="92"/>
    <cellStyle name="常规 61" xfId="93"/>
    <cellStyle name="常规 56" xfId="94"/>
    <cellStyle name="常规 80" xfId="95"/>
    <cellStyle name="常规 75" xfId="96"/>
    <cellStyle name="常规 62" xfId="97"/>
    <cellStyle name="常规 57" xfId="98"/>
    <cellStyle name="常规 67" xfId="99"/>
    <cellStyle name="常规 72" xfId="100"/>
    <cellStyle name="常规 63" xfId="101"/>
    <cellStyle name="常规 58" xfId="102"/>
    <cellStyle name="常规 82" xfId="103"/>
    <cellStyle name="常规 77" xfId="104"/>
    <cellStyle name="常规 66" xfId="105"/>
    <cellStyle name="常规 71" xfId="106"/>
    <cellStyle name="常规 87" xfId="107"/>
    <cellStyle name="常规 69" xfId="108"/>
    <cellStyle name="常规 74" xfId="109"/>
    <cellStyle name="常规 19" xfId="110"/>
    <cellStyle name="常规 24" xfId="111"/>
    <cellStyle name="常规 27" xfId="112"/>
    <cellStyle name="常规 33" xfId="113"/>
    <cellStyle name="常规 28" xfId="114"/>
    <cellStyle name="常规 12" xfId="115"/>
    <cellStyle name="常规 11" xfId="116"/>
    <cellStyle name="常规 5" xfId="117"/>
    <cellStyle name="常规 34" xfId="118"/>
    <cellStyle name="常规 29" xfId="119"/>
    <cellStyle name="常规 83" xfId="120"/>
    <cellStyle name="常规 65" xfId="121"/>
    <cellStyle name="常规 81" xfId="122"/>
    <cellStyle name="常规 23" xfId="123"/>
    <cellStyle name="常规 18" xfId="12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3"/>
  <sheetViews>
    <sheetView tabSelected="1" workbookViewId="0">
      <selection activeCell="A1" sqref="A1:M1"/>
    </sheetView>
  </sheetViews>
  <sheetFormatPr defaultColWidth="9" defaultRowHeight="14.4"/>
  <cols>
    <col min="1" max="1" width="9" style="47"/>
    <col min="2" max="2" width="12.8796296296296" style="46" customWidth="1"/>
    <col min="3" max="3" width="11.3796296296296" style="46" customWidth="1"/>
    <col min="4" max="4" width="9" style="46"/>
    <col min="5" max="5" width="10.8796296296296" style="46" customWidth="1"/>
    <col min="6" max="6" width="10.8796296296296" style="47" customWidth="1"/>
    <col min="7" max="7" width="17.5" style="46" customWidth="1"/>
    <col min="8" max="9" width="9" style="47"/>
    <col min="10" max="10" width="12.6296296296296" style="47"/>
    <col min="11" max="12" width="10.8796296296296" style="47" customWidth="1"/>
    <col min="13" max="13" width="13.3796296296296" style="46" customWidth="1"/>
    <col min="14" max="16384" width="9" style="46"/>
  </cols>
  <sheetData>
    <row r="1" s="46" customFormat="1" ht="75" customHeight="1" spans="1:1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46" customFormat="1" ht="86.4" spans="1:13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50" t="s">
        <v>8</v>
      </c>
      <c r="I2" s="50" t="s">
        <v>9</v>
      </c>
      <c r="J2" s="49" t="s">
        <v>10</v>
      </c>
      <c r="K2" s="50" t="s">
        <v>11</v>
      </c>
      <c r="L2" s="50" t="s">
        <v>12</v>
      </c>
      <c r="M2" s="50" t="s">
        <v>13</v>
      </c>
    </row>
    <row r="3" s="46" customFormat="1" ht="15.6" spans="1:13">
      <c r="A3" s="66" t="s">
        <v>14</v>
      </c>
      <c r="B3" s="67" t="s">
        <v>15</v>
      </c>
      <c r="C3" s="67" t="s">
        <v>16</v>
      </c>
      <c r="D3" s="67" t="s">
        <v>17</v>
      </c>
      <c r="E3" s="68">
        <v>160</v>
      </c>
      <c r="F3" s="69" t="s">
        <v>18</v>
      </c>
      <c r="G3" s="69" t="s">
        <v>19</v>
      </c>
      <c r="H3" s="66">
        <v>200</v>
      </c>
      <c r="I3" s="70">
        <v>22.5111</v>
      </c>
      <c r="J3" s="71">
        <f t="shared" ref="J3:J66" si="0">I3/H3</f>
        <v>0.1125555</v>
      </c>
      <c r="K3" s="72">
        <f t="shared" ref="K3:K66" si="1">MAX((H3*0.8-I3)*10.5*1.732,0)</f>
        <v>2500.3731354</v>
      </c>
      <c r="L3" s="72">
        <f t="shared" ref="L3:L66" si="2">MAX((H3-I3)*10.5*1.732,0)</f>
        <v>3227.8131354</v>
      </c>
      <c r="M3" s="63" t="s">
        <v>20</v>
      </c>
    </row>
    <row r="4" s="46" customFormat="1" ht="15.6" spans="1:13">
      <c r="A4" s="66" t="s">
        <v>14</v>
      </c>
      <c r="B4" s="67"/>
      <c r="C4" s="67" t="s">
        <v>21</v>
      </c>
      <c r="D4" s="67" t="s">
        <v>22</v>
      </c>
      <c r="E4" s="68">
        <v>400</v>
      </c>
      <c r="F4" s="69" t="s">
        <v>23</v>
      </c>
      <c r="G4" s="69" t="s">
        <v>19</v>
      </c>
      <c r="H4" s="66">
        <v>553</v>
      </c>
      <c r="I4" s="70">
        <v>332.0369</v>
      </c>
      <c r="J4" s="71">
        <f t="shared" si="0"/>
        <v>0.600428390596745</v>
      </c>
      <c r="K4" s="72">
        <f t="shared" si="1"/>
        <v>2007.0633366</v>
      </c>
      <c r="L4" s="72">
        <f t="shared" si="2"/>
        <v>4018.4349366</v>
      </c>
      <c r="M4" s="63" t="s">
        <v>20</v>
      </c>
    </row>
    <row r="5" s="46" customFormat="1" ht="15.6" spans="1:13">
      <c r="A5" s="66" t="s">
        <v>14</v>
      </c>
      <c r="B5" s="67"/>
      <c r="C5" s="67" t="s">
        <v>24</v>
      </c>
      <c r="D5" s="67" t="s">
        <v>22</v>
      </c>
      <c r="E5" s="68">
        <v>220</v>
      </c>
      <c r="F5" s="69" t="s">
        <v>25</v>
      </c>
      <c r="G5" s="69" t="s">
        <v>19</v>
      </c>
      <c r="H5" s="66">
        <v>328</v>
      </c>
      <c r="I5" s="70">
        <v>158.2803</v>
      </c>
      <c r="J5" s="71">
        <f t="shared" si="0"/>
        <v>0.482561890243902</v>
      </c>
      <c r="K5" s="72">
        <f t="shared" si="1"/>
        <v>1893.5208642</v>
      </c>
      <c r="L5" s="72">
        <f t="shared" si="2"/>
        <v>3086.5224642</v>
      </c>
      <c r="M5" s="63" t="s">
        <v>20</v>
      </c>
    </row>
    <row r="6" s="46" customFormat="1" ht="15.6" spans="1:13">
      <c r="A6" s="66" t="s">
        <v>14</v>
      </c>
      <c r="B6" s="67"/>
      <c r="C6" s="67" t="s">
        <v>26</v>
      </c>
      <c r="D6" s="67" t="s">
        <v>27</v>
      </c>
      <c r="E6" s="68">
        <v>400</v>
      </c>
      <c r="F6" s="69" t="s">
        <v>23</v>
      </c>
      <c r="G6" s="69" t="s">
        <v>19</v>
      </c>
      <c r="H6" s="66">
        <v>400</v>
      </c>
      <c r="I6" s="70">
        <v>222.7664</v>
      </c>
      <c r="J6" s="71">
        <f t="shared" si="0"/>
        <v>0.556916</v>
      </c>
      <c r="K6" s="72">
        <f t="shared" si="1"/>
        <v>1768.2902496</v>
      </c>
      <c r="L6" s="72">
        <f t="shared" si="2"/>
        <v>3223.1702496</v>
      </c>
      <c r="M6" s="63" t="s">
        <v>20</v>
      </c>
    </row>
    <row r="7" s="46" customFormat="1" ht="15.6" spans="1:13">
      <c r="A7" s="66" t="s">
        <v>14</v>
      </c>
      <c r="B7" s="67"/>
      <c r="C7" s="67" t="s">
        <v>28</v>
      </c>
      <c r="D7" s="67" t="s">
        <v>22</v>
      </c>
      <c r="E7" s="68">
        <v>320</v>
      </c>
      <c r="F7" s="69" t="s">
        <v>23</v>
      </c>
      <c r="G7" s="69" t="s">
        <v>19</v>
      </c>
      <c r="H7" s="66">
        <v>553</v>
      </c>
      <c r="I7" s="70">
        <v>232.4962</v>
      </c>
      <c r="J7" s="71">
        <f t="shared" si="0"/>
        <v>0.42042712477396</v>
      </c>
      <c r="K7" s="72">
        <f t="shared" si="1"/>
        <v>3817.3105068</v>
      </c>
      <c r="L7" s="72">
        <f t="shared" si="2"/>
        <v>5828.6821068</v>
      </c>
      <c r="M7" s="63" t="s">
        <v>20</v>
      </c>
    </row>
    <row r="8" s="46" customFormat="1" ht="15.6" spans="1:13">
      <c r="A8" s="66" t="s">
        <v>14</v>
      </c>
      <c r="B8" s="67"/>
      <c r="C8" s="67" t="s">
        <v>29</v>
      </c>
      <c r="D8" s="67" t="s">
        <v>22</v>
      </c>
      <c r="E8" s="68">
        <v>220</v>
      </c>
      <c r="F8" s="69" t="s">
        <v>25</v>
      </c>
      <c r="G8" s="69" t="s">
        <v>30</v>
      </c>
      <c r="H8" s="66">
        <v>210</v>
      </c>
      <c r="I8" s="70">
        <v>155.1147</v>
      </c>
      <c r="J8" s="71">
        <f t="shared" si="0"/>
        <v>0.738641428571429</v>
      </c>
      <c r="K8" s="72">
        <f t="shared" si="1"/>
        <v>234.3320658</v>
      </c>
      <c r="L8" s="72">
        <f t="shared" si="2"/>
        <v>998.1440658</v>
      </c>
      <c r="M8" s="63" t="s">
        <v>20</v>
      </c>
    </row>
    <row r="9" s="46" customFormat="1" ht="15.6" spans="1:13">
      <c r="A9" s="66" t="s">
        <v>14</v>
      </c>
      <c r="B9" s="67"/>
      <c r="C9" s="67" t="s">
        <v>31</v>
      </c>
      <c r="D9" s="67" t="s">
        <v>17</v>
      </c>
      <c r="E9" s="68">
        <v>48</v>
      </c>
      <c r="F9" s="69" t="s">
        <v>32</v>
      </c>
      <c r="G9" s="69" t="s">
        <v>30</v>
      </c>
      <c r="H9" s="66">
        <v>200</v>
      </c>
      <c r="I9" s="70">
        <v>24.8941</v>
      </c>
      <c r="J9" s="71">
        <f t="shared" si="0"/>
        <v>0.1244705</v>
      </c>
      <c r="K9" s="72">
        <f t="shared" si="1"/>
        <v>2457.0358974</v>
      </c>
      <c r="L9" s="72">
        <f t="shared" si="2"/>
        <v>3184.4758974</v>
      </c>
      <c r="M9" s="63" t="s">
        <v>20</v>
      </c>
    </row>
    <row r="10" s="46" customFormat="1" ht="15.6" spans="1:13">
      <c r="A10" s="66" t="s">
        <v>14</v>
      </c>
      <c r="B10" s="67"/>
      <c r="C10" s="67" t="s">
        <v>33</v>
      </c>
      <c r="D10" s="67" t="s">
        <v>27</v>
      </c>
      <c r="E10" s="68">
        <v>400</v>
      </c>
      <c r="F10" s="69" t="s">
        <v>23</v>
      </c>
      <c r="G10" s="69" t="s">
        <v>19</v>
      </c>
      <c r="H10" s="66">
        <v>400</v>
      </c>
      <c r="I10" s="70">
        <v>250.2008</v>
      </c>
      <c r="J10" s="71">
        <f t="shared" si="0"/>
        <v>0.625502</v>
      </c>
      <c r="K10" s="72">
        <f t="shared" si="1"/>
        <v>1269.3682512</v>
      </c>
      <c r="L10" s="72">
        <f t="shared" si="2"/>
        <v>2724.2482512</v>
      </c>
      <c r="M10" s="63" t="s">
        <v>20</v>
      </c>
    </row>
    <row r="11" s="46" customFormat="1" ht="15.6" spans="1:13">
      <c r="A11" s="66" t="s">
        <v>14</v>
      </c>
      <c r="B11" s="67"/>
      <c r="C11" s="67" t="s">
        <v>34</v>
      </c>
      <c r="D11" s="67" t="s">
        <v>22</v>
      </c>
      <c r="E11" s="68">
        <v>220</v>
      </c>
      <c r="F11" s="69" t="s">
        <v>25</v>
      </c>
      <c r="G11" s="69" t="s">
        <v>19</v>
      </c>
      <c r="H11" s="66">
        <v>328</v>
      </c>
      <c r="I11" s="70">
        <v>223.3511</v>
      </c>
      <c r="J11" s="71">
        <f t="shared" si="0"/>
        <v>0.680948475609756</v>
      </c>
      <c r="K11" s="72">
        <f t="shared" si="1"/>
        <v>710.143295400001</v>
      </c>
      <c r="L11" s="72">
        <f t="shared" si="2"/>
        <v>1903.1448954</v>
      </c>
      <c r="M11" s="63" t="s">
        <v>20</v>
      </c>
    </row>
    <row r="12" s="46" customFormat="1" ht="15.6" spans="1:13">
      <c r="A12" s="66" t="s">
        <v>14</v>
      </c>
      <c r="B12" s="67"/>
      <c r="C12" s="67" t="s">
        <v>35</v>
      </c>
      <c r="D12" s="67" t="s">
        <v>22</v>
      </c>
      <c r="E12" s="68">
        <v>400</v>
      </c>
      <c r="F12" s="69" t="s">
        <v>23</v>
      </c>
      <c r="G12" s="69" t="s">
        <v>19</v>
      </c>
      <c r="H12" s="66">
        <v>553</v>
      </c>
      <c r="I12" s="70">
        <v>215.9647</v>
      </c>
      <c r="J12" s="71">
        <f t="shared" si="0"/>
        <v>0.390532911392405</v>
      </c>
      <c r="K12" s="72">
        <f t="shared" si="1"/>
        <v>4117.9523658</v>
      </c>
      <c r="L12" s="72">
        <f t="shared" si="2"/>
        <v>6129.3239658</v>
      </c>
      <c r="M12" s="63" t="s">
        <v>20</v>
      </c>
    </row>
    <row r="13" s="46" customFormat="1" ht="15.6" spans="1:13">
      <c r="A13" s="66" t="s">
        <v>14</v>
      </c>
      <c r="B13" s="67" t="s">
        <v>36</v>
      </c>
      <c r="C13" s="67" t="s">
        <v>37</v>
      </c>
      <c r="D13" s="67" t="s">
        <v>17</v>
      </c>
      <c r="E13" s="68" t="s">
        <v>38</v>
      </c>
      <c r="F13" s="69"/>
      <c r="G13" s="69" t="s">
        <v>39</v>
      </c>
      <c r="H13" s="66">
        <v>200</v>
      </c>
      <c r="I13" s="70">
        <v>151.9258</v>
      </c>
      <c r="J13" s="71">
        <f t="shared" si="0"/>
        <v>0.759629</v>
      </c>
      <c r="K13" s="72">
        <f t="shared" si="1"/>
        <v>146.8374012</v>
      </c>
      <c r="L13" s="72">
        <f t="shared" si="2"/>
        <v>874.2774012</v>
      </c>
      <c r="M13" s="63" t="s">
        <v>20</v>
      </c>
    </row>
    <row r="14" s="46" customFormat="1" ht="15.6" spans="1:13">
      <c r="A14" s="66" t="s">
        <v>14</v>
      </c>
      <c r="B14" s="67"/>
      <c r="C14" s="67" t="s">
        <v>40</v>
      </c>
      <c r="D14" s="67" t="s">
        <v>41</v>
      </c>
      <c r="E14" s="68" t="s">
        <v>38</v>
      </c>
      <c r="F14" s="69"/>
      <c r="G14" s="69" t="s">
        <v>30</v>
      </c>
      <c r="H14" s="66">
        <v>150</v>
      </c>
      <c r="I14" s="70">
        <v>97.1525</v>
      </c>
      <c r="J14" s="71">
        <f t="shared" si="0"/>
        <v>0.647683333333333</v>
      </c>
      <c r="K14" s="72">
        <f t="shared" si="1"/>
        <v>415.504635</v>
      </c>
      <c r="L14" s="72">
        <f t="shared" si="2"/>
        <v>961.084635</v>
      </c>
      <c r="M14" s="63" t="s">
        <v>20</v>
      </c>
    </row>
    <row r="15" s="46" customFormat="1" ht="15.6" spans="1:13">
      <c r="A15" s="66" t="s">
        <v>14</v>
      </c>
      <c r="B15" s="67"/>
      <c r="C15" s="67" t="s">
        <v>42</v>
      </c>
      <c r="D15" s="67" t="s">
        <v>17</v>
      </c>
      <c r="E15" s="68" t="s">
        <v>38</v>
      </c>
      <c r="F15" s="69"/>
      <c r="G15" s="69" t="s">
        <v>30</v>
      </c>
      <c r="H15" s="66">
        <v>200</v>
      </c>
      <c r="I15" s="70">
        <v>5.3974</v>
      </c>
      <c r="J15" s="71">
        <f t="shared" si="0"/>
        <v>0.026987</v>
      </c>
      <c r="K15" s="72">
        <f t="shared" si="1"/>
        <v>2811.6028836</v>
      </c>
      <c r="L15" s="72">
        <f t="shared" si="2"/>
        <v>3539.0428836</v>
      </c>
      <c r="M15" s="63" t="s">
        <v>20</v>
      </c>
    </row>
    <row r="16" s="46" customFormat="1" ht="15.6" spans="1:13">
      <c r="A16" s="66" t="s">
        <v>14</v>
      </c>
      <c r="B16" s="67"/>
      <c r="C16" s="67" t="s">
        <v>43</v>
      </c>
      <c r="D16" s="67" t="s">
        <v>17</v>
      </c>
      <c r="E16" s="68" t="s">
        <v>38</v>
      </c>
      <c r="F16" s="69"/>
      <c r="G16" s="69" t="s">
        <v>30</v>
      </c>
      <c r="H16" s="66">
        <v>200</v>
      </c>
      <c r="I16" s="70">
        <v>114.7439</v>
      </c>
      <c r="J16" s="71">
        <f t="shared" si="0"/>
        <v>0.5737195</v>
      </c>
      <c r="K16" s="72">
        <f t="shared" si="1"/>
        <v>823.0274346</v>
      </c>
      <c r="L16" s="72">
        <f t="shared" si="2"/>
        <v>1550.4674346</v>
      </c>
      <c r="M16" s="63" t="s">
        <v>20</v>
      </c>
    </row>
    <row r="17" s="46" customFormat="1" ht="15.6" spans="1:13">
      <c r="A17" s="66" t="s">
        <v>14</v>
      </c>
      <c r="B17" s="67" t="s">
        <v>44</v>
      </c>
      <c r="C17" s="67" t="s">
        <v>45</v>
      </c>
      <c r="D17" s="67" t="s">
        <v>22</v>
      </c>
      <c r="E17" s="68">
        <v>164</v>
      </c>
      <c r="F17" s="69"/>
      <c r="G17" s="69" t="s">
        <v>30</v>
      </c>
      <c r="H17" s="66">
        <v>210</v>
      </c>
      <c r="I17" s="70">
        <v>51.3283</v>
      </c>
      <c r="J17" s="71">
        <f t="shared" si="0"/>
        <v>0.244420476190476</v>
      </c>
      <c r="K17" s="72">
        <f t="shared" si="1"/>
        <v>2121.7915362</v>
      </c>
      <c r="L17" s="72">
        <f t="shared" si="2"/>
        <v>2885.6035362</v>
      </c>
      <c r="M17" s="63" t="s">
        <v>20</v>
      </c>
    </row>
    <row r="18" s="46" customFormat="1" ht="15.6" spans="1:13">
      <c r="A18" s="66" t="s">
        <v>14</v>
      </c>
      <c r="B18" s="67"/>
      <c r="C18" s="67" t="s">
        <v>31</v>
      </c>
      <c r="D18" s="67" t="s">
        <v>46</v>
      </c>
      <c r="E18" s="68">
        <v>36</v>
      </c>
      <c r="F18" s="69"/>
      <c r="G18" s="69" t="s">
        <v>30</v>
      </c>
      <c r="H18" s="66">
        <v>100</v>
      </c>
      <c r="I18" s="70">
        <v>0</v>
      </c>
      <c r="J18" s="71">
        <f t="shared" si="0"/>
        <v>0</v>
      </c>
      <c r="K18" s="72">
        <f t="shared" si="1"/>
        <v>1454.88</v>
      </c>
      <c r="L18" s="72">
        <f t="shared" si="2"/>
        <v>1818.6</v>
      </c>
      <c r="M18" s="63" t="s">
        <v>20</v>
      </c>
    </row>
    <row r="19" s="46" customFormat="1" ht="15.6" spans="1:13">
      <c r="A19" s="66" t="s">
        <v>14</v>
      </c>
      <c r="B19" s="67"/>
      <c r="C19" s="67" t="s">
        <v>47</v>
      </c>
      <c r="D19" s="67" t="s">
        <v>22</v>
      </c>
      <c r="E19" s="68">
        <v>220</v>
      </c>
      <c r="F19" s="69"/>
      <c r="G19" s="69" t="s">
        <v>30</v>
      </c>
      <c r="H19" s="66">
        <v>210</v>
      </c>
      <c r="I19" s="70">
        <v>139.2193</v>
      </c>
      <c r="J19" s="71">
        <f t="shared" si="0"/>
        <v>0.662949047619048</v>
      </c>
      <c r="K19" s="72">
        <f t="shared" si="1"/>
        <v>523.4058102</v>
      </c>
      <c r="L19" s="72">
        <f t="shared" si="2"/>
        <v>1287.2178102</v>
      </c>
      <c r="M19" s="63">
        <f>MAX((H19*0.6-I19)*10.5*1.732,0)</f>
        <v>0</v>
      </c>
    </row>
    <row r="20" s="46" customFormat="1" ht="15.6" spans="1:13">
      <c r="A20" s="66" t="s">
        <v>14</v>
      </c>
      <c r="B20" s="67"/>
      <c r="C20" s="67" t="s">
        <v>48</v>
      </c>
      <c r="D20" s="67" t="s">
        <v>22</v>
      </c>
      <c r="E20" s="68">
        <v>164</v>
      </c>
      <c r="F20" s="69"/>
      <c r="G20" s="69" t="s">
        <v>30</v>
      </c>
      <c r="H20" s="66">
        <v>210</v>
      </c>
      <c r="I20" s="70">
        <v>59.4143</v>
      </c>
      <c r="J20" s="71">
        <f t="shared" si="0"/>
        <v>0.282925238095238</v>
      </c>
      <c r="K20" s="72">
        <f t="shared" si="1"/>
        <v>1974.7395402</v>
      </c>
      <c r="L20" s="72">
        <f t="shared" si="2"/>
        <v>2738.5515402</v>
      </c>
      <c r="M20" s="63" t="s">
        <v>20</v>
      </c>
    </row>
    <row r="21" s="46" customFormat="1" ht="15.6" spans="1:13">
      <c r="A21" s="66" t="s">
        <v>14</v>
      </c>
      <c r="B21" s="67"/>
      <c r="C21" s="67" t="s">
        <v>49</v>
      </c>
      <c r="D21" s="67" t="s">
        <v>22</v>
      </c>
      <c r="E21" s="68">
        <v>220</v>
      </c>
      <c r="F21" s="69"/>
      <c r="G21" s="69" t="s">
        <v>30</v>
      </c>
      <c r="H21" s="66">
        <v>210</v>
      </c>
      <c r="I21" s="70">
        <v>85.43</v>
      </c>
      <c r="J21" s="71">
        <f t="shared" si="0"/>
        <v>0.406809523809524</v>
      </c>
      <c r="K21" s="72">
        <f t="shared" si="1"/>
        <v>1501.61802</v>
      </c>
      <c r="L21" s="72">
        <f t="shared" si="2"/>
        <v>2265.43002</v>
      </c>
      <c r="M21" s="63" t="s">
        <v>20</v>
      </c>
    </row>
    <row r="22" s="46" customFormat="1" ht="15.6" spans="1:13">
      <c r="A22" s="66" t="s">
        <v>14</v>
      </c>
      <c r="B22" s="67"/>
      <c r="C22" s="67" t="s">
        <v>50</v>
      </c>
      <c r="D22" s="67" t="s">
        <v>22</v>
      </c>
      <c r="E22" s="68">
        <v>200</v>
      </c>
      <c r="F22" s="69"/>
      <c r="G22" s="69" t="s">
        <v>30</v>
      </c>
      <c r="H22" s="66">
        <v>210</v>
      </c>
      <c r="I22" s="70">
        <v>46.4064</v>
      </c>
      <c r="J22" s="71">
        <f t="shared" si="0"/>
        <v>0.220982857142857</v>
      </c>
      <c r="K22" s="72">
        <f t="shared" si="1"/>
        <v>2211.3012096</v>
      </c>
      <c r="L22" s="72">
        <f t="shared" si="2"/>
        <v>2975.1132096</v>
      </c>
      <c r="M22" s="63" t="s">
        <v>20</v>
      </c>
    </row>
    <row r="23" s="46" customFormat="1" ht="15.6" spans="1:13">
      <c r="A23" s="66" t="s">
        <v>14</v>
      </c>
      <c r="B23" s="67"/>
      <c r="C23" s="67" t="s">
        <v>51</v>
      </c>
      <c r="D23" s="67" t="s">
        <v>46</v>
      </c>
      <c r="E23" s="68">
        <v>72</v>
      </c>
      <c r="F23" s="69"/>
      <c r="G23" s="69" t="s">
        <v>30</v>
      </c>
      <c r="H23" s="66">
        <v>100</v>
      </c>
      <c r="I23" s="70">
        <v>44.1799</v>
      </c>
      <c r="J23" s="71">
        <f t="shared" si="0"/>
        <v>0.441799</v>
      </c>
      <c r="K23" s="72">
        <f t="shared" si="1"/>
        <v>651.4243386</v>
      </c>
      <c r="L23" s="72">
        <f t="shared" si="2"/>
        <v>1015.1443386</v>
      </c>
      <c r="M23" s="63" t="s">
        <v>20</v>
      </c>
    </row>
    <row r="24" s="46" customFormat="1" ht="15.6" spans="1:13">
      <c r="A24" s="66" t="s">
        <v>14</v>
      </c>
      <c r="B24" s="67" t="s">
        <v>52</v>
      </c>
      <c r="C24" s="67" t="s">
        <v>53</v>
      </c>
      <c r="D24" s="67" t="s">
        <v>46</v>
      </c>
      <c r="E24" s="68">
        <v>100</v>
      </c>
      <c r="F24" s="69"/>
      <c r="G24" s="69" t="s">
        <v>30</v>
      </c>
      <c r="H24" s="66">
        <v>100</v>
      </c>
      <c r="I24" s="70">
        <v>57.5088</v>
      </c>
      <c r="J24" s="71">
        <f t="shared" si="0"/>
        <v>0.575088</v>
      </c>
      <c r="K24" s="72">
        <f t="shared" si="1"/>
        <v>409.0249632</v>
      </c>
      <c r="L24" s="72">
        <f t="shared" si="2"/>
        <v>772.7449632</v>
      </c>
      <c r="M24" s="63" t="s">
        <v>20</v>
      </c>
    </row>
    <row r="25" s="46" customFormat="1" ht="15.6" spans="1:13">
      <c r="A25" s="66" t="s">
        <v>14</v>
      </c>
      <c r="B25" s="67"/>
      <c r="C25" s="67" t="s">
        <v>54</v>
      </c>
      <c r="D25" s="67" t="s">
        <v>41</v>
      </c>
      <c r="E25" s="68">
        <v>150</v>
      </c>
      <c r="F25" s="69"/>
      <c r="G25" s="69" t="s">
        <v>30</v>
      </c>
      <c r="H25" s="66">
        <v>150</v>
      </c>
      <c r="I25" s="70">
        <v>110.0931</v>
      </c>
      <c r="J25" s="71">
        <f t="shared" si="0"/>
        <v>0.733954</v>
      </c>
      <c r="K25" s="72">
        <f t="shared" si="1"/>
        <v>180.1668834</v>
      </c>
      <c r="L25" s="72">
        <f t="shared" si="2"/>
        <v>725.7468834</v>
      </c>
      <c r="M25" s="63" t="s">
        <v>20</v>
      </c>
    </row>
    <row r="26" s="46" customFormat="1" ht="15.6" spans="1:13">
      <c r="A26" s="66" t="s">
        <v>14</v>
      </c>
      <c r="B26" s="67"/>
      <c r="C26" s="67" t="s">
        <v>55</v>
      </c>
      <c r="D26" s="67" t="s">
        <v>41</v>
      </c>
      <c r="E26" s="68">
        <v>150</v>
      </c>
      <c r="F26" s="69"/>
      <c r="G26" s="69" t="s">
        <v>30</v>
      </c>
      <c r="H26" s="66">
        <v>150</v>
      </c>
      <c r="I26" s="70">
        <v>94.3822</v>
      </c>
      <c r="J26" s="71">
        <f t="shared" si="0"/>
        <v>0.629214666666667</v>
      </c>
      <c r="K26" s="72">
        <f t="shared" si="1"/>
        <v>465.8853108</v>
      </c>
      <c r="L26" s="72">
        <f t="shared" si="2"/>
        <v>1011.4653108</v>
      </c>
      <c r="M26" s="63">
        <f>MAX((H26*0.6-I26)*10.5*1.732,0)</f>
        <v>0</v>
      </c>
    </row>
    <row r="27" s="46" customFormat="1" ht="15.6" spans="1:13">
      <c r="A27" s="66" t="s">
        <v>14</v>
      </c>
      <c r="B27" s="67"/>
      <c r="C27" s="67" t="s">
        <v>31</v>
      </c>
      <c r="D27" s="67" t="s">
        <v>56</v>
      </c>
      <c r="E27" s="68">
        <v>30</v>
      </c>
      <c r="F27" s="69"/>
      <c r="G27" s="69" t="s">
        <v>30</v>
      </c>
      <c r="H27" s="66">
        <v>30</v>
      </c>
      <c r="I27" s="70">
        <v>23.1549</v>
      </c>
      <c r="J27" s="71">
        <f t="shared" si="0"/>
        <v>0.77183</v>
      </c>
      <c r="K27" s="72">
        <f t="shared" si="1"/>
        <v>15.3689886</v>
      </c>
      <c r="L27" s="72">
        <f t="shared" si="2"/>
        <v>124.4849886</v>
      </c>
      <c r="M27" s="63" t="s">
        <v>20</v>
      </c>
    </row>
    <row r="28" s="46" customFormat="1" ht="15.6" spans="1:13">
      <c r="A28" s="66" t="s">
        <v>14</v>
      </c>
      <c r="B28" s="67"/>
      <c r="C28" s="67" t="s">
        <v>57</v>
      </c>
      <c r="D28" s="67" t="s">
        <v>41</v>
      </c>
      <c r="E28" s="68">
        <v>200</v>
      </c>
      <c r="F28" s="69"/>
      <c r="G28" s="69" t="s">
        <v>30</v>
      </c>
      <c r="H28" s="66">
        <v>150</v>
      </c>
      <c r="I28" s="70">
        <v>99.072</v>
      </c>
      <c r="J28" s="71">
        <f t="shared" si="0"/>
        <v>0.66048</v>
      </c>
      <c r="K28" s="72">
        <f t="shared" si="1"/>
        <v>380.596608</v>
      </c>
      <c r="L28" s="72">
        <f t="shared" si="2"/>
        <v>926.176608</v>
      </c>
      <c r="M28" s="63" t="s">
        <v>20</v>
      </c>
    </row>
    <row r="29" s="46" customFormat="1" ht="15.6" spans="1:13">
      <c r="A29" s="66" t="s">
        <v>14</v>
      </c>
      <c r="B29" s="67" t="s">
        <v>58</v>
      </c>
      <c r="C29" s="67" t="s">
        <v>59</v>
      </c>
      <c r="D29" s="67" t="s">
        <v>17</v>
      </c>
      <c r="E29" s="68">
        <v>192</v>
      </c>
      <c r="F29" s="69" t="s">
        <v>60</v>
      </c>
      <c r="G29" s="69" t="s">
        <v>61</v>
      </c>
      <c r="H29" s="66">
        <v>152</v>
      </c>
      <c r="I29" s="70">
        <v>60.1441</v>
      </c>
      <c r="J29" s="71">
        <f t="shared" si="0"/>
        <v>0.395684868421053</v>
      </c>
      <c r="K29" s="72">
        <f t="shared" si="1"/>
        <v>1117.6369974</v>
      </c>
      <c r="L29" s="72">
        <f t="shared" si="2"/>
        <v>1670.4913974</v>
      </c>
      <c r="M29" s="63" t="s">
        <v>20</v>
      </c>
    </row>
    <row r="30" s="46" customFormat="1" ht="15.6" spans="1:13">
      <c r="A30" s="66" t="s">
        <v>14</v>
      </c>
      <c r="B30" s="67"/>
      <c r="C30" s="67" t="s">
        <v>62</v>
      </c>
      <c r="D30" s="67" t="s">
        <v>27</v>
      </c>
      <c r="E30" s="68">
        <v>400</v>
      </c>
      <c r="F30" s="69" t="s">
        <v>25</v>
      </c>
      <c r="G30" s="69" t="s">
        <v>63</v>
      </c>
      <c r="H30" s="66">
        <v>328</v>
      </c>
      <c r="I30" s="70">
        <v>175.0968</v>
      </c>
      <c r="J30" s="71">
        <f t="shared" si="0"/>
        <v>0.533831707317073</v>
      </c>
      <c r="K30" s="72">
        <f t="shared" si="1"/>
        <v>1587.6959952</v>
      </c>
      <c r="L30" s="72">
        <f t="shared" si="2"/>
        <v>2780.6975952</v>
      </c>
      <c r="M30" s="63" t="s">
        <v>20</v>
      </c>
    </row>
    <row r="31" s="46" customFormat="1" ht="15.6" spans="1:13">
      <c r="A31" s="66" t="s">
        <v>14</v>
      </c>
      <c r="B31" s="67"/>
      <c r="C31" s="67" t="s">
        <v>64</v>
      </c>
      <c r="D31" s="67" t="s">
        <v>22</v>
      </c>
      <c r="E31" s="68">
        <v>610</v>
      </c>
      <c r="F31" s="69" t="s">
        <v>23</v>
      </c>
      <c r="G31" s="69" t="s">
        <v>65</v>
      </c>
      <c r="H31" s="66">
        <v>600</v>
      </c>
      <c r="I31" s="70">
        <v>388.7844</v>
      </c>
      <c r="J31" s="71">
        <f t="shared" si="0"/>
        <v>0.647974</v>
      </c>
      <c r="K31" s="72">
        <f t="shared" si="1"/>
        <v>1658.8469016</v>
      </c>
      <c r="L31" s="72">
        <f t="shared" si="2"/>
        <v>3841.1669016</v>
      </c>
      <c r="M31" s="63" t="s">
        <v>20</v>
      </c>
    </row>
    <row r="32" s="46" customFormat="1" ht="15.6" spans="1:13">
      <c r="A32" s="66" t="s">
        <v>14</v>
      </c>
      <c r="B32" s="67"/>
      <c r="C32" s="67" t="s">
        <v>66</v>
      </c>
      <c r="D32" s="67" t="s">
        <v>22</v>
      </c>
      <c r="E32" s="68">
        <v>600</v>
      </c>
      <c r="F32" s="69" t="s">
        <v>25</v>
      </c>
      <c r="G32" s="69" t="s">
        <v>19</v>
      </c>
      <c r="H32" s="66">
        <v>328</v>
      </c>
      <c r="I32" s="70">
        <v>200.412</v>
      </c>
      <c r="J32" s="71">
        <f t="shared" si="0"/>
        <v>0.611012195121951</v>
      </c>
      <c r="K32" s="72">
        <f t="shared" si="1"/>
        <v>1127.313768</v>
      </c>
      <c r="L32" s="72">
        <f t="shared" si="2"/>
        <v>2320.315368</v>
      </c>
      <c r="M32" s="63" t="s">
        <v>20</v>
      </c>
    </row>
    <row r="33" s="46" customFormat="1" ht="15.6" spans="1:13">
      <c r="A33" s="66" t="s">
        <v>14</v>
      </c>
      <c r="B33" s="67"/>
      <c r="C33" s="67" t="s">
        <v>67</v>
      </c>
      <c r="D33" s="67" t="s">
        <v>22</v>
      </c>
      <c r="E33" s="68">
        <v>600</v>
      </c>
      <c r="F33" s="69" t="s">
        <v>25</v>
      </c>
      <c r="G33" s="69" t="s">
        <v>19</v>
      </c>
      <c r="H33" s="66">
        <v>328</v>
      </c>
      <c r="I33" s="70">
        <v>0</v>
      </c>
      <c r="J33" s="71">
        <f t="shared" si="0"/>
        <v>0</v>
      </c>
      <c r="K33" s="72">
        <f t="shared" si="1"/>
        <v>4772.0064</v>
      </c>
      <c r="L33" s="72">
        <f t="shared" si="2"/>
        <v>5965.008</v>
      </c>
      <c r="M33" s="63" t="s">
        <v>20</v>
      </c>
    </row>
    <row r="34" s="46" customFormat="1" ht="15.6" spans="1:13">
      <c r="A34" s="66" t="s">
        <v>14</v>
      </c>
      <c r="B34" s="67"/>
      <c r="C34" s="67" t="s">
        <v>68</v>
      </c>
      <c r="D34" s="67" t="s">
        <v>27</v>
      </c>
      <c r="E34" s="68">
        <v>420</v>
      </c>
      <c r="F34" s="69" t="s">
        <v>69</v>
      </c>
      <c r="G34" s="69" t="s">
        <v>70</v>
      </c>
      <c r="H34" s="66">
        <v>374</v>
      </c>
      <c r="I34" s="70">
        <v>292.1796</v>
      </c>
      <c r="J34" s="71">
        <f t="shared" si="0"/>
        <v>0.781228877005348</v>
      </c>
      <c r="K34" s="72">
        <f t="shared" si="1"/>
        <v>127.6729944</v>
      </c>
      <c r="L34" s="72">
        <f t="shared" si="2"/>
        <v>1487.9857944</v>
      </c>
      <c r="M34" s="63" t="s">
        <v>20</v>
      </c>
    </row>
    <row r="35" s="46" customFormat="1" ht="15.6" spans="1:13">
      <c r="A35" s="66" t="s">
        <v>14</v>
      </c>
      <c r="B35" s="67"/>
      <c r="C35" s="67" t="s">
        <v>71</v>
      </c>
      <c r="D35" s="67" t="s">
        <v>72</v>
      </c>
      <c r="E35" s="68">
        <v>300</v>
      </c>
      <c r="F35" s="69" t="s">
        <v>25</v>
      </c>
      <c r="G35" s="69" t="s">
        <v>63</v>
      </c>
      <c r="H35" s="66">
        <v>300</v>
      </c>
      <c r="I35" s="70">
        <v>224.6724</v>
      </c>
      <c r="J35" s="71">
        <f t="shared" si="0"/>
        <v>0.748908</v>
      </c>
      <c r="K35" s="72">
        <f t="shared" si="1"/>
        <v>278.7477336</v>
      </c>
      <c r="L35" s="72">
        <f t="shared" si="2"/>
        <v>1369.9077336</v>
      </c>
      <c r="M35" s="63" t="s">
        <v>20</v>
      </c>
    </row>
    <row r="36" s="46" customFormat="1" ht="15.6" spans="1:13">
      <c r="A36" s="66" t="s">
        <v>14</v>
      </c>
      <c r="B36" s="67"/>
      <c r="C36" s="67" t="s">
        <v>31</v>
      </c>
      <c r="D36" s="67" t="s">
        <v>73</v>
      </c>
      <c r="E36" s="68">
        <v>50</v>
      </c>
      <c r="F36" s="69" t="s">
        <v>74</v>
      </c>
      <c r="G36" s="69" t="s">
        <v>30</v>
      </c>
      <c r="H36" s="66">
        <v>50</v>
      </c>
      <c r="I36" s="70">
        <v>6.9441</v>
      </c>
      <c r="J36" s="71">
        <f t="shared" si="0"/>
        <v>0.138882</v>
      </c>
      <c r="K36" s="72">
        <f t="shared" si="1"/>
        <v>601.1545974</v>
      </c>
      <c r="L36" s="72">
        <f t="shared" si="2"/>
        <v>783.0145974</v>
      </c>
      <c r="M36" s="63" t="s">
        <v>20</v>
      </c>
    </row>
    <row r="37" s="46" customFormat="1" ht="15.6" spans="1:13">
      <c r="A37" s="66" t="s">
        <v>14</v>
      </c>
      <c r="B37" s="67"/>
      <c r="C37" s="67" t="s">
        <v>75</v>
      </c>
      <c r="D37" s="67" t="s">
        <v>22</v>
      </c>
      <c r="E37" s="68">
        <v>600</v>
      </c>
      <c r="F37" s="69" t="s">
        <v>25</v>
      </c>
      <c r="G37" s="69" t="s">
        <v>76</v>
      </c>
      <c r="H37" s="66">
        <v>328</v>
      </c>
      <c r="I37" s="70">
        <v>61.53</v>
      </c>
      <c r="J37" s="71">
        <f t="shared" si="0"/>
        <v>0.187591463414634</v>
      </c>
      <c r="K37" s="72">
        <f t="shared" si="1"/>
        <v>3653.02182</v>
      </c>
      <c r="L37" s="72">
        <f t="shared" si="2"/>
        <v>4846.02342</v>
      </c>
      <c r="M37" s="63" t="s">
        <v>20</v>
      </c>
    </row>
    <row r="38" s="46" customFormat="1" ht="15.6" spans="1:13">
      <c r="A38" s="66" t="s">
        <v>14</v>
      </c>
      <c r="B38" s="67" t="s">
        <v>77</v>
      </c>
      <c r="C38" s="67" t="s">
        <v>78</v>
      </c>
      <c r="D38" s="67" t="s">
        <v>17</v>
      </c>
      <c r="E38" s="68" t="s">
        <v>38</v>
      </c>
      <c r="F38" s="69" t="s">
        <v>25</v>
      </c>
      <c r="G38" s="69" t="s">
        <v>30</v>
      </c>
      <c r="H38" s="66">
        <v>200</v>
      </c>
      <c r="I38" s="70">
        <v>110.9458</v>
      </c>
      <c r="J38" s="71">
        <f t="shared" si="0"/>
        <v>0.554729</v>
      </c>
      <c r="K38" s="72">
        <f t="shared" si="1"/>
        <v>892.0996812</v>
      </c>
      <c r="L38" s="72">
        <f t="shared" si="2"/>
        <v>1619.5396812</v>
      </c>
      <c r="M38" s="63" t="s">
        <v>20</v>
      </c>
    </row>
    <row r="39" s="46" customFormat="1" ht="15.6" spans="1:13">
      <c r="A39" s="66" t="s">
        <v>14</v>
      </c>
      <c r="B39" s="67"/>
      <c r="C39" s="67" t="s">
        <v>79</v>
      </c>
      <c r="D39" s="67" t="s">
        <v>17</v>
      </c>
      <c r="E39" s="68" t="s">
        <v>38</v>
      </c>
      <c r="F39" s="69" t="s">
        <v>25</v>
      </c>
      <c r="G39" s="69" t="s">
        <v>39</v>
      </c>
      <c r="H39" s="66">
        <v>200</v>
      </c>
      <c r="I39" s="70">
        <v>145.1291</v>
      </c>
      <c r="J39" s="71">
        <f t="shared" si="0"/>
        <v>0.7256455</v>
      </c>
      <c r="K39" s="72">
        <f t="shared" si="1"/>
        <v>270.4421874</v>
      </c>
      <c r="L39" s="72">
        <f t="shared" si="2"/>
        <v>997.8821874</v>
      </c>
      <c r="M39" s="63" t="s">
        <v>20</v>
      </c>
    </row>
    <row r="40" s="46" customFormat="1" ht="15.6" spans="1:13">
      <c r="A40" s="66" t="s">
        <v>14</v>
      </c>
      <c r="B40" s="67"/>
      <c r="C40" s="67" t="s">
        <v>80</v>
      </c>
      <c r="D40" s="67" t="s">
        <v>17</v>
      </c>
      <c r="E40" s="68" t="s">
        <v>38</v>
      </c>
      <c r="F40" s="69" t="s">
        <v>25</v>
      </c>
      <c r="G40" s="69" t="s">
        <v>30</v>
      </c>
      <c r="H40" s="66">
        <v>200</v>
      </c>
      <c r="I40" s="70">
        <v>109.3466</v>
      </c>
      <c r="J40" s="71">
        <f t="shared" si="0"/>
        <v>0.546733</v>
      </c>
      <c r="K40" s="72">
        <f t="shared" si="1"/>
        <v>921.1827324</v>
      </c>
      <c r="L40" s="72">
        <f t="shared" si="2"/>
        <v>1648.6227324</v>
      </c>
      <c r="M40" s="63" t="s">
        <v>20</v>
      </c>
    </row>
    <row r="41" s="46" customFormat="1" ht="15.6" spans="1:13">
      <c r="A41" s="66" t="s">
        <v>14</v>
      </c>
      <c r="B41" s="67"/>
      <c r="C41" s="67" t="s">
        <v>81</v>
      </c>
      <c r="D41" s="67" t="s">
        <v>17</v>
      </c>
      <c r="E41" s="68" t="s">
        <v>38</v>
      </c>
      <c r="F41" s="69" t="s">
        <v>25</v>
      </c>
      <c r="G41" s="69" t="s">
        <v>39</v>
      </c>
      <c r="H41" s="66">
        <v>200</v>
      </c>
      <c r="I41" s="70">
        <v>107.1477</v>
      </c>
      <c r="J41" s="71">
        <f t="shared" si="0"/>
        <v>0.5357385</v>
      </c>
      <c r="K41" s="72">
        <f t="shared" si="1"/>
        <v>961.1719278</v>
      </c>
      <c r="L41" s="72">
        <f t="shared" si="2"/>
        <v>1688.6119278</v>
      </c>
      <c r="M41" s="63" t="s">
        <v>20</v>
      </c>
    </row>
    <row r="42" s="46" customFormat="1" ht="15.6" spans="1:13">
      <c r="A42" s="66" t="s">
        <v>14</v>
      </c>
      <c r="B42" s="67"/>
      <c r="C42" s="67" t="s">
        <v>82</v>
      </c>
      <c r="D42" s="67" t="s">
        <v>41</v>
      </c>
      <c r="E42" s="68" t="s">
        <v>38</v>
      </c>
      <c r="F42" s="69" t="s">
        <v>25</v>
      </c>
      <c r="G42" s="69" t="s">
        <v>30</v>
      </c>
      <c r="H42" s="66">
        <v>150</v>
      </c>
      <c r="I42" s="70">
        <v>77.2123</v>
      </c>
      <c r="J42" s="71">
        <f t="shared" si="0"/>
        <v>0.514748666666667</v>
      </c>
      <c r="K42" s="72">
        <f t="shared" si="1"/>
        <v>778.1371122</v>
      </c>
      <c r="L42" s="72">
        <f t="shared" si="2"/>
        <v>1323.7171122</v>
      </c>
      <c r="M42" s="63" t="s">
        <v>20</v>
      </c>
    </row>
    <row r="43" s="46" customFormat="1" ht="15.6" spans="1:13">
      <c r="A43" s="66" t="s">
        <v>14</v>
      </c>
      <c r="B43" s="67" t="s">
        <v>83</v>
      </c>
      <c r="C43" s="67" t="s">
        <v>84</v>
      </c>
      <c r="D43" s="67" t="s">
        <v>41</v>
      </c>
      <c r="E43" s="68">
        <v>150</v>
      </c>
      <c r="F43" s="69" t="s">
        <v>18</v>
      </c>
      <c r="G43" s="69" t="s">
        <v>30</v>
      </c>
      <c r="H43" s="66">
        <v>150</v>
      </c>
      <c r="I43" s="70">
        <v>96.5977</v>
      </c>
      <c r="J43" s="71">
        <f t="shared" si="0"/>
        <v>0.643984666666667</v>
      </c>
      <c r="K43" s="72">
        <f t="shared" si="1"/>
        <v>425.5942278</v>
      </c>
      <c r="L43" s="72">
        <f t="shared" si="2"/>
        <v>971.1742278</v>
      </c>
      <c r="M43" s="63" t="s">
        <v>20</v>
      </c>
    </row>
    <row r="44" s="46" customFormat="1" ht="15.6" spans="1:13">
      <c r="A44" s="66" t="s">
        <v>14</v>
      </c>
      <c r="B44" s="67"/>
      <c r="C44" s="67" t="s">
        <v>85</v>
      </c>
      <c r="D44" s="67" t="s">
        <v>17</v>
      </c>
      <c r="E44" s="68">
        <v>195</v>
      </c>
      <c r="F44" s="69" t="s">
        <v>18</v>
      </c>
      <c r="G44" s="69" t="s">
        <v>30</v>
      </c>
      <c r="H44" s="66">
        <v>200</v>
      </c>
      <c r="I44" s="70">
        <v>153.5977</v>
      </c>
      <c r="J44" s="71">
        <f t="shared" si="0"/>
        <v>0.7679885</v>
      </c>
      <c r="K44" s="72">
        <f t="shared" si="1"/>
        <v>116.4322278</v>
      </c>
      <c r="L44" s="72">
        <f t="shared" si="2"/>
        <v>843.8722278</v>
      </c>
      <c r="M44" s="63" t="s">
        <v>20</v>
      </c>
    </row>
    <row r="45" s="46" customFormat="1" ht="15.6" spans="1:13">
      <c r="A45" s="66" t="s">
        <v>14</v>
      </c>
      <c r="B45" s="67"/>
      <c r="C45" s="67" t="s">
        <v>86</v>
      </c>
      <c r="D45" s="67" t="s">
        <v>17</v>
      </c>
      <c r="E45" s="68">
        <v>195</v>
      </c>
      <c r="F45" s="69" t="s">
        <v>18</v>
      </c>
      <c r="G45" s="69" t="s">
        <v>39</v>
      </c>
      <c r="H45" s="66">
        <v>200</v>
      </c>
      <c r="I45" s="70">
        <v>136.7988</v>
      </c>
      <c r="J45" s="71">
        <f t="shared" si="0"/>
        <v>0.683994</v>
      </c>
      <c r="K45" s="72">
        <f t="shared" si="1"/>
        <v>421.9370232</v>
      </c>
      <c r="L45" s="72">
        <f t="shared" si="2"/>
        <v>1149.3770232</v>
      </c>
      <c r="M45" s="63" t="s">
        <v>20</v>
      </c>
    </row>
    <row r="46" s="46" customFormat="1" ht="15.6" spans="1:13">
      <c r="A46" s="66" t="s">
        <v>14</v>
      </c>
      <c r="B46" s="67"/>
      <c r="C46" s="67" t="s">
        <v>87</v>
      </c>
      <c r="D46" s="67" t="s">
        <v>46</v>
      </c>
      <c r="E46" s="68">
        <v>100</v>
      </c>
      <c r="F46" s="69" t="s">
        <v>18</v>
      </c>
      <c r="G46" s="69" t="s">
        <v>30</v>
      </c>
      <c r="H46" s="66">
        <v>100</v>
      </c>
      <c r="I46" s="70">
        <v>55.1973</v>
      </c>
      <c r="J46" s="71">
        <f t="shared" si="0"/>
        <v>0.551973</v>
      </c>
      <c r="K46" s="72">
        <f t="shared" si="1"/>
        <v>451.0619022</v>
      </c>
      <c r="L46" s="72">
        <f t="shared" si="2"/>
        <v>814.7819022</v>
      </c>
      <c r="M46" s="63" t="s">
        <v>20</v>
      </c>
    </row>
    <row r="47" s="46" customFormat="1" ht="15.6" spans="1:13">
      <c r="A47" s="66" t="s">
        <v>14</v>
      </c>
      <c r="B47" s="67"/>
      <c r="C47" s="67" t="s">
        <v>31</v>
      </c>
      <c r="D47" s="67" t="s">
        <v>46</v>
      </c>
      <c r="E47" s="68">
        <v>100</v>
      </c>
      <c r="F47" s="69" t="s">
        <v>18</v>
      </c>
      <c r="G47" s="69" t="s">
        <v>30</v>
      </c>
      <c r="H47" s="66">
        <v>100</v>
      </c>
      <c r="I47" s="70">
        <v>55.3984</v>
      </c>
      <c r="J47" s="71">
        <f t="shared" si="0"/>
        <v>0.553984</v>
      </c>
      <c r="K47" s="72">
        <f t="shared" si="1"/>
        <v>447.4046976</v>
      </c>
      <c r="L47" s="72">
        <f t="shared" si="2"/>
        <v>811.1246976</v>
      </c>
      <c r="M47" s="63" t="s">
        <v>20</v>
      </c>
    </row>
    <row r="48" s="46" customFormat="1" ht="15.6" spans="1:13">
      <c r="A48" s="66" t="s">
        <v>14</v>
      </c>
      <c r="B48" s="67"/>
      <c r="C48" s="67" t="s">
        <v>88</v>
      </c>
      <c r="D48" s="67" t="s">
        <v>72</v>
      </c>
      <c r="E48" s="68">
        <v>200</v>
      </c>
      <c r="F48" s="69" t="s">
        <v>18</v>
      </c>
      <c r="G48" s="69" t="s">
        <v>30</v>
      </c>
      <c r="H48" s="66">
        <v>210</v>
      </c>
      <c r="I48" s="70">
        <v>129.5977</v>
      </c>
      <c r="J48" s="71">
        <f t="shared" si="0"/>
        <v>0.617131904761905</v>
      </c>
      <c r="K48" s="72">
        <f t="shared" si="1"/>
        <v>698.3842278</v>
      </c>
      <c r="L48" s="72">
        <f t="shared" si="2"/>
        <v>1462.1962278</v>
      </c>
      <c r="M48" s="63">
        <f>MAX((H48*0.6-I48)*10.5*1.732,0)</f>
        <v>0</v>
      </c>
    </row>
    <row r="49" s="46" customFormat="1" ht="15.6" spans="1:13">
      <c r="A49" s="66" t="s">
        <v>14</v>
      </c>
      <c r="B49" s="67"/>
      <c r="C49" s="67" t="s">
        <v>89</v>
      </c>
      <c r="D49" s="67" t="s">
        <v>46</v>
      </c>
      <c r="E49" s="68">
        <v>100</v>
      </c>
      <c r="F49" s="69" t="s">
        <v>18</v>
      </c>
      <c r="G49" s="69" t="s">
        <v>30</v>
      </c>
      <c r="H49" s="66">
        <v>100</v>
      </c>
      <c r="I49" s="70">
        <v>39</v>
      </c>
      <c r="J49" s="71">
        <f t="shared" si="0"/>
        <v>0.39</v>
      </c>
      <c r="K49" s="72">
        <f t="shared" si="1"/>
        <v>745.626</v>
      </c>
      <c r="L49" s="72">
        <f t="shared" si="2"/>
        <v>1109.346</v>
      </c>
      <c r="M49" s="63" t="s">
        <v>20</v>
      </c>
    </row>
    <row r="50" s="46" customFormat="1" ht="15.6" spans="1:13">
      <c r="A50" s="66" t="s">
        <v>14</v>
      </c>
      <c r="B50" s="67" t="s">
        <v>90</v>
      </c>
      <c r="C50" s="67" t="s">
        <v>91</v>
      </c>
      <c r="D50" s="67" t="s">
        <v>17</v>
      </c>
      <c r="E50" s="68" t="s">
        <v>38</v>
      </c>
      <c r="F50" s="69" t="s">
        <v>18</v>
      </c>
      <c r="G50" s="69" t="s">
        <v>30</v>
      </c>
      <c r="H50" s="66">
        <v>200</v>
      </c>
      <c r="I50" s="70">
        <v>68.9663</v>
      </c>
      <c r="J50" s="71">
        <f t="shared" si="0"/>
        <v>0.3448315</v>
      </c>
      <c r="K50" s="72">
        <f t="shared" si="1"/>
        <v>1655.5388682</v>
      </c>
      <c r="L50" s="72">
        <f t="shared" si="2"/>
        <v>2382.9788682</v>
      </c>
      <c r="M50" s="63" t="s">
        <v>20</v>
      </c>
    </row>
    <row r="51" s="46" customFormat="1" ht="15.6" spans="1:13">
      <c r="A51" s="66" t="s">
        <v>14</v>
      </c>
      <c r="B51" s="67"/>
      <c r="C51" s="67" t="s">
        <v>92</v>
      </c>
      <c r="D51" s="67" t="s">
        <v>41</v>
      </c>
      <c r="E51" s="68" t="s">
        <v>38</v>
      </c>
      <c r="F51" s="69" t="s">
        <v>23</v>
      </c>
      <c r="G51" s="69" t="s">
        <v>30</v>
      </c>
      <c r="H51" s="66">
        <v>150</v>
      </c>
      <c r="I51" s="70">
        <v>99.2515</v>
      </c>
      <c r="J51" s="71">
        <f t="shared" si="0"/>
        <v>0.661676666666667</v>
      </c>
      <c r="K51" s="72">
        <f t="shared" si="1"/>
        <v>377.332221</v>
      </c>
      <c r="L51" s="72">
        <f t="shared" si="2"/>
        <v>922.912221</v>
      </c>
      <c r="M51" s="63" t="s">
        <v>20</v>
      </c>
    </row>
    <row r="52" s="46" customFormat="1" ht="15.6" spans="1:13">
      <c r="A52" s="66" t="s">
        <v>14</v>
      </c>
      <c r="B52" s="67"/>
      <c r="C52" s="67" t="s">
        <v>93</v>
      </c>
      <c r="D52" s="67" t="s">
        <v>41</v>
      </c>
      <c r="E52" s="68" t="s">
        <v>38</v>
      </c>
      <c r="F52" s="69" t="s">
        <v>23</v>
      </c>
      <c r="G52" s="69" t="s">
        <v>30</v>
      </c>
      <c r="H52" s="66">
        <v>150</v>
      </c>
      <c r="I52" s="70">
        <v>98.8017</v>
      </c>
      <c r="J52" s="71">
        <f t="shared" si="0"/>
        <v>0.658678</v>
      </c>
      <c r="K52" s="72">
        <f t="shared" si="1"/>
        <v>385.5122838</v>
      </c>
      <c r="L52" s="72">
        <f t="shared" si="2"/>
        <v>931.0922838</v>
      </c>
      <c r="M52" s="63" t="s">
        <v>20</v>
      </c>
    </row>
    <row r="53" s="46" customFormat="1" ht="15.6" spans="1:13">
      <c r="A53" s="66" t="s">
        <v>14</v>
      </c>
      <c r="B53" s="67"/>
      <c r="C53" s="67" t="s">
        <v>94</v>
      </c>
      <c r="D53" s="67" t="s">
        <v>56</v>
      </c>
      <c r="E53" s="68" t="s">
        <v>38</v>
      </c>
      <c r="F53" s="69" t="s">
        <v>23</v>
      </c>
      <c r="G53" s="69" t="s">
        <v>30</v>
      </c>
      <c r="H53" s="66">
        <v>30</v>
      </c>
      <c r="I53" s="70">
        <v>26.9868</v>
      </c>
      <c r="J53" s="71">
        <f t="shared" si="0"/>
        <v>0.89956</v>
      </c>
      <c r="K53" s="72">
        <f t="shared" si="1"/>
        <v>0</v>
      </c>
      <c r="L53" s="72">
        <f t="shared" si="2"/>
        <v>54.7980552</v>
      </c>
      <c r="M53" s="63" t="s">
        <v>20</v>
      </c>
    </row>
    <row r="54" s="46" customFormat="1" ht="15.6" spans="1:13">
      <c r="A54" s="66" t="s">
        <v>14</v>
      </c>
      <c r="B54" s="67"/>
      <c r="C54" s="67" t="s">
        <v>95</v>
      </c>
      <c r="D54" s="67" t="s">
        <v>41</v>
      </c>
      <c r="E54" s="68" t="s">
        <v>38</v>
      </c>
      <c r="F54" s="69" t="s">
        <v>23</v>
      </c>
      <c r="G54" s="69" t="s">
        <v>30</v>
      </c>
      <c r="H54" s="66">
        <v>150</v>
      </c>
      <c r="I54" s="70">
        <v>91.9051</v>
      </c>
      <c r="J54" s="71">
        <f t="shared" si="0"/>
        <v>0.612700666666667</v>
      </c>
      <c r="K54" s="72">
        <f t="shared" si="1"/>
        <v>510.9338514</v>
      </c>
      <c r="L54" s="72">
        <f t="shared" si="2"/>
        <v>1056.5138514</v>
      </c>
      <c r="M54" s="63" t="s">
        <v>20</v>
      </c>
    </row>
    <row r="55" s="46" customFormat="1" ht="15.6" spans="1:13">
      <c r="A55" s="66" t="s">
        <v>14</v>
      </c>
      <c r="B55" s="67" t="s">
        <v>96</v>
      </c>
      <c r="C55" s="67" t="s">
        <v>97</v>
      </c>
      <c r="D55" s="67" t="s">
        <v>22</v>
      </c>
      <c r="E55" s="68">
        <v>300</v>
      </c>
      <c r="F55" s="69" t="s">
        <v>98</v>
      </c>
      <c r="G55" s="69" t="s">
        <v>76</v>
      </c>
      <c r="H55" s="66">
        <v>600</v>
      </c>
      <c r="I55" s="70">
        <v>356.0285</v>
      </c>
      <c r="J55" s="71">
        <f t="shared" si="0"/>
        <v>0.593380833333333</v>
      </c>
      <c r="K55" s="72">
        <f t="shared" si="1"/>
        <v>2254.545699</v>
      </c>
      <c r="L55" s="72">
        <f t="shared" si="2"/>
        <v>4436.865699</v>
      </c>
      <c r="M55" s="63" t="s">
        <v>20</v>
      </c>
    </row>
    <row r="56" s="46" customFormat="1" ht="15.6" spans="1:13">
      <c r="A56" s="66" t="s">
        <v>14</v>
      </c>
      <c r="B56" s="67"/>
      <c r="C56" s="67" t="s">
        <v>99</v>
      </c>
      <c r="D56" s="67" t="s">
        <v>72</v>
      </c>
      <c r="E56" s="68">
        <v>300</v>
      </c>
      <c r="F56" s="69" t="s">
        <v>18</v>
      </c>
      <c r="G56" s="69" t="s">
        <v>76</v>
      </c>
      <c r="H56" s="66">
        <v>292</v>
      </c>
      <c r="I56" s="70">
        <v>69.6445</v>
      </c>
      <c r="J56" s="71">
        <f t="shared" si="0"/>
        <v>0.238508561643836</v>
      </c>
      <c r="K56" s="72">
        <f t="shared" si="1"/>
        <v>2981.694723</v>
      </c>
      <c r="L56" s="72">
        <f t="shared" si="2"/>
        <v>4043.757123</v>
      </c>
      <c r="M56" s="63" t="s">
        <v>20</v>
      </c>
    </row>
    <row r="57" s="46" customFormat="1" ht="15.6" spans="1:13">
      <c r="A57" s="66" t="s">
        <v>14</v>
      </c>
      <c r="B57" s="67"/>
      <c r="C57" s="67" t="s">
        <v>100</v>
      </c>
      <c r="D57" s="67" t="s">
        <v>41</v>
      </c>
      <c r="E57" s="68">
        <v>150</v>
      </c>
      <c r="F57" s="69" t="s">
        <v>101</v>
      </c>
      <c r="G57" s="69" t="s">
        <v>30</v>
      </c>
      <c r="H57" s="66">
        <v>150</v>
      </c>
      <c r="I57" s="70">
        <v>74.4767</v>
      </c>
      <c r="J57" s="71">
        <f t="shared" si="0"/>
        <v>0.496511333333333</v>
      </c>
      <c r="K57" s="72">
        <f t="shared" si="1"/>
        <v>827.8867338</v>
      </c>
      <c r="L57" s="72">
        <f t="shared" si="2"/>
        <v>1373.4667338</v>
      </c>
      <c r="M57" s="63" t="s">
        <v>20</v>
      </c>
    </row>
    <row r="58" s="46" customFormat="1" ht="15.6" spans="1:13">
      <c r="A58" s="66" t="s">
        <v>14</v>
      </c>
      <c r="B58" s="67"/>
      <c r="C58" s="67" t="s">
        <v>102</v>
      </c>
      <c r="D58" s="67" t="s">
        <v>41</v>
      </c>
      <c r="E58" s="68" t="s">
        <v>38</v>
      </c>
      <c r="F58" s="69" t="s">
        <v>103</v>
      </c>
      <c r="G58" s="69" t="s">
        <v>104</v>
      </c>
      <c r="H58" s="66">
        <v>150</v>
      </c>
      <c r="I58" s="70">
        <v>51.2632</v>
      </c>
      <c r="J58" s="71">
        <f t="shared" si="0"/>
        <v>0.341754666666667</v>
      </c>
      <c r="K58" s="72">
        <f t="shared" si="1"/>
        <v>1250.0474448</v>
      </c>
      <c r="L58" s="72">
        <f t="shared" si="2"/>
        <v>1795.6274448</v>
      </c>
      <c r="M58" s="63" t="s">
        <v>20</v>
      </c>
    </row>
    <row r="59" s="46" customFormat="1" ht="15.6" spans="1:13">
      <c r="A59" s="66" t="s">
        <v>14</v>
      </c>
      <c r="B59" s="67" t="s">
        <v>105</v>
      </c>
      <c r="C59" s="67" t="s">
        <v>28</v>
      </c>
      <c r="D59" s="67" t="s">
        <v>41</v>
      </c>
      <c r="E59" s="68">
        <v>200</v>
      </c>
      <c r="F59" s="69" t="s">
        <v>103</v>
      </c>
      <c r="G59" s="69" t="s">
        <v>30</v>
      </c>
      <c r="H59" s="66">
        <v>150</v>
      </c>
      <c r="I59" s="70">
        <v>97.16</v>
      </c>
      <c r="J59" s="71">
        <f t="shared" si="0"/>
        <v>0.647733333333333</v>
      </c>
      <c r="K59" s="72">
        <f t="shared" si="1"/>
        <v>415.36824</v>
      </c>
      <c r="L59" s="72">
        <f t="shared" si="2"/>
        <v>960.94824</v>
      </c>
      <c r="M59" s="63">
        <f>MAX((H59*0.6-I59)*10.5*1.732,0)</f>
        <v>0</v>
      </c>
    </row>
    <row r="60" ht="15.6" spans="1:13">
      <c r="A60" s="66" t="s">
        <v>14</v>
      </c>
      <c r="B60" s="67"/>
      <c r="C60" s="67" t="s">
        <v>106</v>
      </c>
      <c r="D60" s="67" t="s">
        <v>41</v>
      </c>
      <c r="E60" s="68">
        <v>200</v>
      </c>
      <c r="F60" s="69" t="s">
        <v>103</v>
      </c>
      <c r="G60" s="69" t="s">
        <v>30</v>
      </c>
      <c r="H60" s="66">
        <v>150</v>
      </c>
      <c r="I60" s="70">
        <v>110.92</v>
      </c>
      <c r="J60" s="71">
        <f t="shared" si="0"/>
        <v>0.739466666666667</v>
      </c>
      <c r="K60" s="72">
        <f t="shared" si="1"/>
        <v>165.12888</v>
      </c>
      <c r="L60" s="72">
        <f t="shared" si="2"/>
        <v>710.70888</v>
      </c>
      <c r="M60" s="63" t="s">
        <v>20</v>
      </c>
    </row>
    <row r="61" ht="15.6" spans="1:13">
      <c r="A61" s="66" t="s">
        <v>14</v>
      </c>
      <c r="B61" s="67"/>
      <c r="C61" s="67" t="s">
        <v>107</v>
      </c>
      <c r="D61" s="67" t="s">
        <v>41</v>
      </c>
      <c r="E61" s="68">
        <v>200</v>
      </c>
      <c r="F61" s="69" t="s">
        <v>103</v>
      </c>
      <c r="G61" s="69" t="s">
        <v>30</v>
      </c>
      <c r="H61" s="66">
        <v>150</v>
      </c>
      <c r="I61" s="70">
        <v>92.36</v>
      </c>
      <c r="J61" s="71">
        <f t="shared" si="0"/>
        <v>0.615733333333333</v>
      </c>
      <c r="K61" s="72">
        <f t="shared" si="1"/>
        <v>502.66104</v>
      </c>
      <c r="L61" s="72">
        <f t="shared" si="2"/>
        <v>1048.24104</v>
      </c>
      <c r="M61" s="63" t="s">
        <v>20</v>
      </c>
    </row>
    <row r="62" ht="15.6" spans="1:13">
      <c r="A62" s="66" t="s">
        <v>14</v>
      </c>
      <c r="B62" s="67" t="s">
        <v>108</v>
      </c>
      <c r="C62" s="67" t="s">
        <v>109</v>
      </c>
      <c r="D62" s="67" t="s">
        <v>41</v>
      </c>
      <c r="E62" s="68">
        <v>200</v>
      </c>
      <c r="F62" s="69" t="s">
        <v>18</v>
      </c>
      <c r="G62" s="69" t="s">
        <v>30</v>
      </c>
      <c r="H62" s="66">
        <v>150</v>
      </c>
      <c r="I62" s="70">
        <v>96.56</v>
      </c>
      <c r="J62" s="71">
        <f t="shared" si="0"/>
        <v>0.643733333333333</v>
      </c>
      <c r="K62" s="72">
        <f t="shared" si="1"/>
        <v>426.27984</v>
      </c>
      <c r="L62" s="72">
        <f t="shared" si="2"/>
        <v>971.85984</v>
      </c>
      <c r="M62" s="63" t="s">
        <v>20</v>
      </c>
    </row>
    <row r="63" ht="15.6" spans="1:13">
      <c r="A63" s="66" t="s">
        <v>14</v>
      </c>
      <c r="B63" s="67"/>
      <c r="C63" s="67" t="s">
        <v>110</v>
      </c>
      <c r="D63" s="67" t="s">
        <v>41</v>
      </c>
      <c r="E63" s="68">
        <v>200</v>
      </c>
      <c r="F63" s="69" t="s">
        <v>18</v>
      </c>
      <c r="G63" s="69" t="s">
        <v>30</v>
      </c>
      <c r="H63" s="66">
        <v>150</v>
      </c>
      <c r="I63" s="70">
        <v>69</v>
      </c>
      <c r="J63" s="71">
        <f t="shared" si="0"/>
        <v>0.46</v>
      </c>
      <c r="K63" s="72">
        <f t="shared" si="1"/>
        <v>927.486</v>
      </c>
      <c r="L63" s="72">
        <f t="shared" si="2"/>
        <v>1473.066</v>
      </c>
      <c r="M63" s="63" t="s">
        <v>20</v>
      </c>
    </row>
    <row r="64" ht="15.6" spans="1:13">
      <c r="A64" s="66" t="s">
        <v>14</v>
      </c>
      <c r="B64" s="67" t="s">
        <v>111</v>
      </c>
      <c r="C64" s="67" t="s">
        <v>112</v>
      </c>
      <c r="D64" s="67" t="s">
        <v>17</v>
      </c>
      <c r="E64" s="68">
        <v>192</v>
      </c>
      <c r="F64" s="69" t="s">
        <v>103</v>
      </c>
      <c r="G64" s="69" t="s">
        <v>113</v>
      </c>
      <c r="H64" s="66">
        <v>200</v>
      </c>
      <c r="I64" s="70">
        <v>46.651</v>
      </c>
      <c r="J64" s="71">
        <f t="shared" si="0"/>
        <v>0.233255</v>
      </c>
      <c r="K64" s="72">
        <f t="shared" si="1"/>
        <v>2061.364914</v>
      </c>
      <c r="L64" s="72">
        <f t="shared" si="2"/>
        <v>2788.804914</v>
      </c>
      <c r="M64" s="63" t="s">
        <v>20</v>
      </c>
    </row>
    <row r="65" ht="15.6" spans="1:13">
      <c r="A65" s="66" t="s">
        <v>14</v>
      </c>
      <c r="B65" s="67"/>
      <c r="C65" s="67" t="s">
        <v>114</v>
      </c>
      <c r="D65" s="67" t="s">
        <v>17</v>
      </c>
      <c r="E65" s="68">
        <v>192</v>
      </c>
      <c r="F65" s="69" t="s">
        <v>103</v>
      </c>
      <c r="G65" s="69" t="s">
        <v>113</v>
      </c>
      <c r="H65" s="66">
        <v>200</v>
      </c>
      <c r="I65" s="70">
        <v>73.6074</v>
      </c>
      <c r="J65" s="71">
        <f t="shared" si="0"/>
        <v>0.368037</v>
      </c>
      <c r="K65" s="72">
        <f t="shared" si="1"/>
        <v>1571.1358236</v>
      </c>
      <c r="L65" s="72">
        <f t="shared" si="2"/>
        <v>2298.5758236</v>
      </c>
      <c r="M65" s="63">
        <f>MAX((H65*0.6-I65)*10.5*1.732,0)</f>
        <v>843.6958236</v>
      </c>
    </row>
    <row r="66" ht="15.6" spans="1:13">
      <c r="A66" s="66" t="s">
        <v>14</v>
      </c>
      <c r="B66" s="73" t="s">
        <v>115</v>
      </c>
      <c r="C66" s="67" t="s">
        <v>116</v>
      </c>
      <c r="D66" s="67" t="s">
        <v>22</v>
      </c>
      <c r="E66" s="68">
        <v>400</v>
      </c>
      <c r="F66" s="69" t="s">
        <v>23</v>
      </c>
      <c r="G66" s="69" t="s">
        <v>19</v>
      </c>
      <c r="H66" s="66">
        <v>553</v>
      </c>
      <c r="I66" s="70">
        <v>294</v>
      </c>
      <c r="J66" s="71">
        <f t="shared" si="0"/>
        <v>0.531645569620253</v>
      </c>
      <c r="K66" s="72">
        <f t="shared" si="1"/>
        <v>2698.8024</v>
      </c>
      <c r="L66" s="72">
        <f t="shared" si="2"/>
        <v>4710.174</v>
      </c>
      <c r="M66" s="63" t="s">
        <v>20</v>
      </c>
    </row>
    <row r="67" ht="15.6" spans="1:13">
      <c r="A67" s="66" t="s">
        <v>14</v>
      </c>
      <c r="B67" s="74"/>
      <c r="C67" s="67" t="s">
        <v>117</v>
      </c>
      <c r="D67" s="67" t="s">
        <v>22</v>
      </c>
      <c r="E67" s="68">
        <v>200</v>
      </c>
      <c r="F67" s="69" t="s">
        <v>25</v>
      </c>
      <c r="G67" s="69" t="s">
        <v>19</v>
      </c>
      <c r="H67" s="66">
        <v>328</v>
      </c>
      <c r="I67" s="70">
        <v>168.84</v>
      </c>
      <c r="J67" s="71">
        <f t="shared" ref="J67:J73" si="3">I67/H67</f>
        <v>0.514756097560976</v>
      </c>
      <c r="K67" s="72">
        <f t="shared" ref="K67:K73" si="4">MAX((H67*0.8-I67)*10.5*1.732,0)</f>
        <v>1701.48216</v>
      </c>
      <c r="L67" s="72">
        <f t="shared" ref="L67:L73" si="5">MAX((H67-I67)*10.5*1.732,0)</f>
        <v>2894.48376</v>
      </c>
      <c r="M67" s="63" t="s">
        <v>20</v>
      </c>
    </row>
    <row r="68" ht="15.6" spans="1:13">
      <c r="A68" s="66" t="s">
        <v>14</v>
      </c>
      <c r="B68" s="75"/>
      <c r="C68" s="67" t="s">
        <v>118</v>
      </c>
      <c r="D68" s="67" t="s">
        <v>17</v>
      </c>
      <c r="E68" s="68">
        <v>200</v>
      </c>
      <c r="F68" s="69" t="s">
        <v>25</v>
      </c>
      <c r="G68" s="69" t="s">
        <v>19</v>
      </c>
      <c r="H68" s="66">
        <v>200</v>
      </c>
      <c r="I68" s="70">
        <v>126.36</v>
      </c>
      <c r="J68" s="71">
        <f t="shared" si="3"/>
        <v>0.6318</v>
      </c>
      <c r="K68" s="72">
        <f t="shared" si="4"/>
        <v>611.77704</v>
      </c>
      <c r="L68" s="72">
        <f t="shared" si="5"/>
        <v>1339.21704</v>
      </c>
      <c r="M68" s="63" t="s">
        <v>20</v>
      </c>
    </row>
    <row r="69" ht="15.6" spans="1:13">
      <c r="A69" s="66" t="s">
        <v>14</v>
      </c>
      <c r="B69" s="67" t="s">
        <v>119</v>
      </c>
      <c r="C69" s="67" t="s">
        <v>120</v>
      </c>
      <c r="D69" s="67" t="s">
        <v>22</v>
      </c>
      <c r="E69" s="68">
        <v>200</v>
      </c>
      <c r="F69" s="67" t="s">
        <v>23</v>
      </c>
      <c r="G69" s="69" t="s">
        <v>76</v>
      </c>
      <c r="H69" s="66">
        <v>600</v>
      </c>
      <c r="I69" s="70">
        <v>226.758</v>
      </c>
      <c r="J69" s="71">
        <f t="shared" si="3"/>
        <v>0.37793</v>
      </c>
      <c r="K69" s="72">
        <f t="shared" si="4"/>
        <v>4605.459012</v>
      </c>
      <c r="L69" s="72">
        <f t="shared" si="5"/>
        <v>6787.779012</v>
      </c>
      <c r="M69" s="63" t="s">
        <v>20</v>
      </c>
    </row>
    <row r="70" ht="46.8" spans="1:13">
      <c r="A70" s="66" t="s">
        <v>14</v>
      </c>
      <c r="B70" s="67"/>
      <c r="C70" s="67" t="s">
        <v>121</v>
      </c>
      <c r="D70" s="67" t="s">
        <v>22</v>
      </c>
      <c r="E70" s="68">
        <v>600</v>
      </c>
      <c r="F70" s="67" t="s">
        <v>122</v>
      </c>
      <c r="G70" s="69" t="s">
        <v>123</v>
      </c>
      <c r="H70" s="66">
        <v>328</v>
      </c>
      <c r="I70" s="70">
        <v>244.3361</v>
      </c>
      <c r="J70" s="71">
        <f t="shared" si="3"/>
        <v>0.744927134146341</v>
      </c>
      <c r="K70" s="72">
        <f t="shared" si="4"/>
        <v>328.510085400001</v>
      </c>
      <c r="L70" s="72">
        <f t="shared" si="5"/>
        <v>1521.5116854</v>
      </c>
      <c r="M70" s="63" t="s">
        <v>20</v>
      </c>
    </row>
    <row r="71" ht="31.2" spans="1:13">
      <c r="A71" s="66" t="s">
        <v>14</v>
      </c>
      <c r="B71" s="67" t="s">
        <v>124</v>
      </c>
      <c r="C71" s="67" t="s">
        <v>125</v>
      </c>
      <c r="D71" s="67" t="s">
        <v>22</v>
      </c>
      <c r="E71" s="68">
        <v>600</v>
      </c>
      <c r="F71" s="67" t="s">
        <v>126</v>
      </c>
      <c r="G71" s="69" t="s">
        <v>113</v>
      </c>
      <c r="H71" s="66">
        <v>380</v>
      </c>
      <c r="I71" s="70">
        <v>281.8423</v>
      </c>
      <c r="J71" s="71">
        <f t="shared" si="3"/>
        <v>0.741690263157895</v>
      </c>
      <c r="K71" s="72">
        <f t="shared" si="4"/>
        <v>402.9599322</v>
      </c>
      <c r="L71" s="72">
        <f t="shared" si="5"/>
        <v>1785.0959322</v>
      </c>
      <c r="M71" s="63" t="s">
        <v>20</v>
      </c>
    </row>
    <row r="72" ht="31.2" spans="1:13">
      <c r="A72" s="66" t="s">
        <v>14</v>
      </c>
      <c r="B72" s="67" t="s">
        <v>127</v>
      </c>
      <c r="C72" s="67" t="s">
        <v>128</v>
      </c>
      <c r="D72" s="67" t="s">
        <v>22</v>
      </c>
      <c r="E72" s="68">
        <v>300</v>
      </c>
      <c r="F72" s="67" t="s">
        <v>98</v>
      </c>
      <c r="G72" s="69" t="s">
        <v>19</v>
      </c>
      <c r="H72" s="66">
        <v>553</v>
      </c>
      <c r="I72" s="70">
        <v>403.4389</v>
      </c>
      <c r="J72" s="71">
        <f t="shared" si="3"/>
        <v>0.729545931283906</v>
      </c>
      <c r="K72" s="72">
        <f t="shared" si="4"/>
        <v>708.546564600001</v>
      </c>
      <c r="L72" s="72">
        <f t="shared" si="5"/>
        <v>2719.9181646</v>
      </c>
      <c r="M72" s="63" t="s">
        <v>20</v>
      </c>
    </row>
    <row r="73" ht="46.8" spans="1:13">
      <c r="A73" s="66" t="s">
        <v>14</v>
      </c>
      <c r="B73" s="67"/>
      <c r="C73" s="67" t="s">
        <v>129</v>
      </c>
      <c r="D73" s="67" t="s">
        <v>22</v>
      </c>
      <c r="E73" s="68">
        <v>600</v>
      </c>
      <c r="F73" s="67" t="s">
        <v>122</v>
      </c>
      <c r="G73" s="69" t="s">
        <v>113</v>
      </c>
      <c r="H73" s="66">
        <v>328</v>
      </c>
      <c r="I73" s="70">
        <v>232.4962</v>
      </c>
      <c r="J73" s="71">
        <f t="shared" si="3"/>
        <v>0.708829878048781</v>
      </c>
      <c r="K73" s="72">
        <f t="shared" si="4"/>
        <v>543.830506800001</v>
      </c>
      <c r="L73" s="72">
        <f t="shared" si="5"/>
        <v>1736.8321068</v>
      </c>
      <c r="M73" s="63">
        <f>MAX((H73*0.6-I73)*10.5*1.732,0)</f>
        <v>0</v>
      </c>
    </row>
  </sheetData>
  <autoFilter ref="A2:M73"/>
  <mergeCells count="16">
    <mergeCell ref="A1:M1"/>
    <mergeCell ref="B3:B12"/>
    <mergeCell ref="B13:B16"/>
    <mergeCell ref="B17:B23"/>
    <mergeCell ref="B24:B28"/>
    <mergeCell ref="B29:B37"/>
    <mergeCell ref="B38:B42"/>
    <mergeCell ref="B43:B49"/>
    <mergeCell ref="B50:B54"/>
    <mergeCell ref="B55:B58"/>
    <mergeCell ref="B59:B61"/>
    <mergeCell ref="B62:B63"/>
    <mergeCell ref="B64:B65"/>
    <mergeCell ref="B66:B68"/>
    <mergeCell ref="B69:B70"/>
    <mergeCell ref="B72:B7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workbookViewId="0">
      <selection activeCell="K2" sqref="K2"/>
    </sheetView>
  </sheetViews>
  <sheetFormatPr defaultColWidth="9" defaultRowHeight="14.4"/>
  <cols>
    <col min="1" max="6" width="9" style="64"/>
    <col min="7" max="7" width="17.75" style="64" customWidth="1"/>
    <col min="8" max="10" width="9" style="64"/>
    <col min="11" max="11" width="17.1296296296296" style="64" customWidth="1"/>
    <col min="12" max="12" width="20.75" style="64" customWidth="1"/>
    <col min="13" max="13" width="19.6296296296296" style="64" customWidth="1"/>
    <col min="14" max="16384" width="9" style="64"/>
  </cols>
  <sheetData>
    <row r="1" s="64" customFormat="1" ht="25.8" spans="1:13">
      <c r="A1" s="65" t="s">
        <v>130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="64" customFormat="1" ht="43.2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6" t="s">
        <v>11</v>
      </c>
      <c r="L2" s="6" t="s">
        <v>12</v>
      </c>
      <c r="M2" s="6" t="s">
        <v>13</v>
      </c>
    </row>
    <row r="3" s="64" customFormat="1" spans="1:13">
      <c r="A3" s="7" t="s">
        <v>131</v>
      </c>
      <c r="B3" s="8" t="s">
        <v>132</v>
      </c>
      <c r="C3" s="8" t="s">
        <v>133</v>
      </c>
      <c r="D3" s="9" t="s">
        <v>22</v>
      </c>
      <c r="E3" s="9">
        <v>420</v>
      </c>
      <c r="F3" s="7" t="s">
        <v>134</v>
      </c>
      <c r="G3" s="8" t="s">
        <v>135</v>
      </c>
      <c r="H3" s="7">
        <v>374</v>
      </c>
      <c r="I3" s="7">
        <v>348</v>
      </c>
      <c r="J3" s="29">
        <f t="shared" ref="J3:J23" si="0">I3/H3</f>
        <v>0.93048128342246</v>
      </c>
      <c r="K3" s="30">
        <f t="shared" ref="K3:K23" si="1">MAX((H3*0.8-I3)*10.5*1.732,0)</f>
        <v>0</v>
      </c>
      <c r="L3" s="30">
        <f t="shared" ref="L3:L23" si="2">MAX((H3-I3)*10.5*1.732,0)</f>
        <v>472.836</v>
      </c>
      <c r="M3" s="30" t="s">
        <v>20</v>
      </c>
    </row>
    <row r="4" s="64" customFormat="1" spans="1:13">
      <c r="A4" s="7" t="s">
        <v>131</v>
      </c>
      <c r="B4" s="8" t="s">
        <v>132</v>
      </c>
      <c r="C4" s="7" t="s">
        <v>136</v>
      </c>
      <c r="D4" s="9" t="s">
        <v>22</v>
      </c>
      <c r="E4" s="9">
        <v>420</v>
      </c>
      <c r="F4" s="7" t="s">
        <v>134</v>
      </c>
      <c r="G4" s="8" t="s">
        <v>135</v>
      </c>
      <c r="H4" s="7">
        <v>374</v>
      </c>
      <c r="I4" s="7">
        <v>470</v>
      </c>
      <c r="J4" s="29">
        <f t="shared" si="0"/>
        <v>1.25668449197861</v>
      </c>
      <c r="K4" s="30">
        <f t="shared" si="1"/>
        <v>0</v>
      </c>
      <c r="L4" s="30">
        <f t="shared" si="2"/>
        <v>0</v>
      </c>
      <c r="M4" s="30">
        <f>MAX((H4*0.6-I4)*10.5*1.732,0)</f>
        <v>0</v>
      </c>
    </row>
    <row r="5" s="64" customFormat="1" spans="1:13">
      <c r="A5" s="7" t="s">
        <v>131</v>
      </c>
      <c r="B5" s="8" t="s">
        <v>132</v>
      </c>
      <c r="C5" s="7" t="s">
        <v>137</v>
      </c>
      <c r="D5" s="9" t="s">
        <v>72</v>
      </c>
      <c r="E5" s="9">
        <v>420</v>
      </c>
      <c r="F5" s="7" t="s">
        <v>138</v>
      </c>
      <c r="G5" s="8" t="s">
        <v>113</v>
      </c>
      <c r="H5" s="7">
        <v>305</v>
      </c>
      <c r="I5" s="7">
        <v>192</v>
      </c>
      <c r="J5" s="29">
        <f t="shared" si="0"/>
        <v>0.629508196721312</v>
      </c>
      <c r="K5" s="30">
        <f t="shared" si="1"/>
        <v>945.672</v>
      </c>
      <c r="L5" s="30">
        <f t="shared" si="2"/>
        <v>2055.018</v>
      </c>
      <c r="M5" s="30" t="s">
        <v>20</v>
      </c>
    </row>
    <row r="6" s="64" customFormat="1" spans="1:13">
      <c r="A6" s="7" t="s">
        <v>131</v>
      </c>
      <c r="B6" s="8" t="s">
        <v>132</v>
      </c>
      <c r="C6" s="7" t="s">
        <v>139</v>
      </c>
      <c r="D6" s="9" t="s">
        <v>72</v>
      </c>
      <c r="E6" s="9">
        <v>420</v>
      </c>
      <c r="F6" s="7" t="s">
        <v>134</v>
      </c>
      <c r="G6" s="8" t="s">
        <v>61</v>
      </c>
      <c r="H6" s="7">
        <v>374</v>
      </c>
      <c r="I6" s="7">
        <v>149</v>
      </c>
      <c r="J6" s="29">
        <f t="shared" si="0"/>
        <v>0.398395721925134</v>
      </c>
      <c r="K6" s="30">
        <f t="shared" si="1"/>
        <v>2731.5372</v>
      </c>
      <c r="L6" s="30">
        <f t="shared" si="2"/>
        <v>4091.85</v>
      </c>
      <c r="M6" s="30" t="s">
        <v>20</v>
      </c>
    </row>
    <row r="7" s="64" customFormat="1" spans="1:13">
      <c r="A7" s="7" t="s">
        <v>131</v>
      </c>
      <c r="B7" s="7" t="s">
        <v>140</v>
      </c>
      <c r="C7" s="7" t="s">
        <v>141</v>
      </c>
      <c r="D7" s="9" t="s">
        <v>22</v>
      </c>
      <c r="E7" s="9">
        <v>420</v>
      </c>
      <c r="F7" s="7" t="s">
        <v>134</v>
      </c>
      <c r="G7" s="10" t="s">
        <v>135</v>
      </c>
      <c r="H7" s="7">
        <v>374</v>
      </c>
      <c r="I7" s="7">
        <v>82</v>
      </c>
      <c r="J7" s="29">
        <f t="shared" si="0"/>
        <v>0.219251336898396</v>
      </c>
      <c r="K7" s="30">
        <f t="shared" si="1"/>
        <v>3949.9992</v>
      </c>
      <c r="L7" s="30">
        <f t="shared" si="2"/>
        <v>5310.312</v>
      </c>
      <c r="M7" s="30" t="s">
        <v>20</v>
      </c>
    </row>
    <row r="8" s="64" customFormat="1" spans="1:13">
      <c r="A8" s="7" t="s">
        <v>131</v>
      </c>
      <c r="B8" s="7" t="s">
        <v>140</v>
      </c>
      <c r="C8" s="7" t="s">
        <v>142</v>
      </c>
      <c r="D8" s="9" t="s">
        <v>22</v>
      </c>
      <c r="E8" s="9">
        <v>420</v>
      </c>
      <c r="F8" s="7" t="s">
        <v>143</v>
      </c>
      <c r="G8" s="10" t="s">
        <v>135</v>
      </c>
      <c r="H8" s="7">
        <v>328</v>
      </c>
      <c r="I8" s="7">
        <v>190</v>
      </c>
      <c r="J8" s="29">
        <f t="shared" si="0"/>
        <v>0.579268292682927</v>
      </c>
      <c r="K8" s="30">
        <f t="shared" si="1"/>
        <v>1316.6664</v>
      </c>
      <c r="L8" s="30">
        <f t="shared" si="2"/>
        <v>2509.668</v>
      </c>
      <c r="M8" s="30" t="s">
        <v>20</v>
      </c>
    </row>
    <row r="9" s="64" customFormat="1" spans="1:13">
      <c r="A9" s="7" t="s">
        <v>131</v>
      </c>
      <c r="B9" s="7" t="s">
        <v>144</v>
      </c>
      <c r="C9" s="7" t="s">
        <v>145</v>
      </c>
      <c r="D9" s="9" t="s">
        <v>146</v>
      </c>
      <c r="E9" s="9">
        <v>420</v>
      </c>
      <c r="F9" s="7" t="s">
        <v>134</v>
      </c>
      <c r="G9" s="10" t="s">
        <v>135</v>
      </c>
      <c r="H9" s="7">
        <v>374</v>
      </c>
      <c r="I9" s="7">
        <v>93</v>
      </c>
      <c r="J9" s="29">
        <f t="shared" si="0"/>
        <v>0.248663101604278</v>
      </c>
      <c r="K9" s="30">
        <f t="shared" si="1"/>
        <v>3749.9532</v>
      </c>
      <c r="L9" s="30">
        <f t="shared" si="2"/>
        <v>5110.266</v>
      </c>
      <c r="M9" s="30" t="s">
        <v>20</v>
      </c>
    </row>
    <row r="10" s="64" customFormat="1" spans="1:13">
      <c r="A10" s="7" t="s">
        <v>131</v>
      </c>
      <c r="B10" s="7" t="s">
        <v>144</v>
      </c>
      <c r="C10" s="7" t="s">
        <v>147</v>
      </c>
      <c r="D10" s="9" t="s">
        <v>22</v>
      </c>
      <c r="E10" s="9">
        <v>420</v>
      </c>
      <c r="F10" s="7" t="s">
        <v>134</v>
      </c>
      <c r="G10" s="10" t="s">
        <v>135</v>
      </c>
      <c r="H10" s="7">
        <v>374</v>
      </c>
      <c r="I10" s="7">
        <v>130</v>
      </c>
      <c r="J10" s="29">
        <f t="shared" si="0"/>
        <v>0.347593582887701</v>
      </c>
      <c r="K10" s="30">
        <f t="shared" si="1"/>
        <v>3077.0712</v>
      </c>
      <c r="L10" s="30">
        <f t="shared" si="2"/>
        <v>4437.384</v>
      </c>
      <c r="M10" s="30">
        <f>MAX((H10*0.6-I10)*10.5*1.732,0)</f>
        <v>1716.7584</v>
      </c>
    </row>
    <row r="11" s="64" customFormat="1" spans="1:13">
      <c r="A11" s="7" t="s">
        <v>131</v>
      </c>
      <c r="B11" s="7" t="s">
        <v>144</v>
      </c>
      <c r="C11" s="7" t="s">
        <v>148</v>
      </c>
      <c r="D11" s="9" t="s">
        <v>22</v>
      </c>
      <c r="E11" s="9">
        <v>420</v>
      </c>
      <c r="F11" s="7" t="s">
        <v>134</v>
      </c>
      <c r="G11" s="10" t="s">
        <v>135</v>
      </c>
      <c r="H11" s="7">
        <v>374</v>
      </c>
      <c r="I11" s="7">
        <v>236</v>
      </c>
      <c r="J11" s="29">
        <f t="shared" si="0"/>
        <v>0.631016042780749</v>
      </c>
      <c r="K11" s="30">
        <f t="shared" si="1"/>
        <v>1149.3552</v>
      </c>
      <c r="L11" s="30">
        <f t="shared" si="2"/>
        <v>2509.668</v>
      </c>
      <c r="M11" s="30">
        <f>MAX((H11*0.6-I11)*10.5*1.732,0)</f>
        <v>0</v>
      </c>
    </row>
    <row r="12" s="64" customFormat="1" ht="28.8" spans="1:13">
      <c r="A12" s="7" t="s">
        <v>131</v>
      </c>
      <c r="B12" s="7" t="s">
        <v>144</v>
      </c>
      <c r="C12" s="7" t="s">
        <v>149</v>
      </c>
      <c r="D12" s="9" t="s">
        <v>150</v>
      </c>
      <c r="E12" s="9">
        <v>960</v>
      </c>
      <c r="F12" s="7" t="s">
        <v>151</v>
      </c>
      <c r="G12" s="10" t="s">
        <v>152</v>
      </c>
      <c r="H12" s="7">
        <v>758</v>
      </c>
      <c r="I12" s="7">
        <v>588</v>
      </c>
      <c r="J12" s="29">
        <f t="shared" si="0"/>
        <v>0.775725593667546</v>
      </c>
      <c r="K12" s="30">
        <f t="shared" si="1"/>
        <v>334.6224</v>
      </c>
      <c r="L12" s="30">
        <f t="shared" si="2"/>
        <v>3091.62</v>
      </c>
      <c r="M12" s="30" t="s">
        <v>20</v>
      </c>
    </row>
    <row r="13" s="64" customFormat="1" spans="1:13">
      <c r="A13" s="7" t="s">
        <v>131</v>
      </c>
      <c r="B13" s="7" t="s">
        <v>144</v>
      </c>
      <c r="C13" s="7" t="s">
        <v>153</v>
      </c>
      <c r="D13" s="9" t="s">
        <v>154</v>
      </c>
      <c r="E13" s="9">
        <v>420</v>
      </c>
      <c r="F13" s="7" t="s">
        <v>134</v>
      </c>
      <c r="G13" s="10" t="s">
        <v>135</v>
      </c>
      <c r="H13" s="7">
        <v>374</v>
      </c>
      <c r="I13" s="7">
        <v>322</v>
      </c>
      <c r="J13" s="29">
        <f t="shared" si="0"/>
        <v>0.86096256684492</v>
      </c>
      <c r="K13" s="30">
        <f t="shared" si="1"/>
        <v>0</v>
      </c>
      <c r="L13" s="30">
        <f t="shared" si="2"/>
        <v>945.672</v>
      </c>
      <c r="M13" s="30" t="s">
        <v>20</v>
      </c>
    </row>
    <row r="14" s="64" customFormat="1" spans="1:13">
      <c r="A14" s="7" t="s">
        <v>131</v>
      </c>
      <c r="B14" s="7" t="s">
        <v>140</v>
      </c>
      <c r="C14" s="7" t="s">
        <v>155</v>
      </c>
      <c r="D14" s="7" t="s">
        <v>156</v>
      </c>
      <c r="E14" s="9">
        <v>800</v>
      </c>
      <c r="F14" s="7" t="s">
        <v>143</v>
      </c>
      <c r="G14" s="10" t="s">
        <v>135</v>
      </c>
      <c r="H14" s="7">
        <v>328</v>
      </c>
      <c r="I14" s="7">
        <v>234</v>
      </c>
      <c r="J14" s="29">
        <f t="shared" si="0"/>
        <v>0.713414634146341</v>
      </c>
      <c r="K14" s="30">
        <f t="shared" si="1"/>
        <v>516.482400000001</v>
      </c>
      <c r="L14" s="30">
        <f t="shared" si="2"/>
        <v>1709.484</v>
      </c>
      <c r="M14" s="30" t="s">
        <v>20</v>
      </c>
    </row>
    <row r="15" s="64" customFormat="1" spans="1:13">
      <c r="A15" s="7" t="s">
        <v>131</v>
      </c>
      <c r="B15" s="7" t="s">
        <v>140</v>
      </c>
      <c r="C15" s="7" t="s">
        <v>157</v>
      </c>
      <c r="D15" s="7" t="s">
        <v>156</v>
      </c>
      <c r="E15" s="9">
        <v>420</v>
      </c>
      <c r="F15" s="7" t="s">
        <v>134</v>
      </c>
      <c r="G15" s="10" t="s">
        <v>135</v>
      </c>
      <c r="H15" s="7">
        <v>374</v>
      </c>
      <c r="I15" s="7">
        <v>37</v>
      </c>
      <c r="J15" s="29">
        <f t="shared" si="0"/>
        <v>0.0989304812834225</v>
      </c>
      <c r="K15" s="30">
        <f t="shared" si="1"/>
        <v>4768.3692</v>
      </c>
      <c r="L15" s="30">
        <f t="shared" si="2"/>
        <v>6128.682</v>
      </c>
      <c r="M15" s="30" t="s">
        <v>20</v>
      </c>
    </row>
    <row r="16" s="64" customFormat="1" spans="1:13">
      <c r="A16" s="7" t="s">
        <v>131</v>
      </c>
      <c r="B16" s="7" t="s">
        <v>158</v>
      </c>
      <c r="C16" s="7" t="s">
        <v>159</v>
      </c>
      <c r="D16" s="9" t="s">
        <v>22</v>
      </c>
      <c r="E16" s="9">
        <v>420</v>
      </c>
      <c r="F16" s="7" t="s">
        <v>134</v>
      </c>
      <c r="G16" s="10" t="s">
        <v>135</v>
      </c>
      <c r="H16" s="7">
        <v>374</v>
      </c>
      <c r="I16" s="7">
        <v>214</v>
      </c>
      <c r="J16" s="29">
        <f t="shared" si="0"/>
        <v>0.572192513368984</v>
      </c>
      <c r="K16" s="30">
        <f t="shared" si="1"/>
        <v>1549.4472</v>
      </c>
      <c r="L16" s="30">
        <f t="shared" si="2"/>
        <v>2909.76</v>
      </c>
      <c r="M16" s="30">
        <f>MAX((H16*0.6-I16)*10.5*1.732,0)</f>
        <v>189.1344</v>
      </c>
    </row>
    <row r="17" s="64" customFormat="1" spans="1:13">
      <c r="A17" s="7" t="s">
        <v>131</v>
      </c>
      <c r="B17" s="7" t="s">
        <v>158</v>
      </c>
      <c r="C17" s="7" t="s">
        <v>160</v>
      </c>
      <c r="D17" s="9" t="s">
        <v>22</v>
      </c>
      <c r="E17" s="9">
        <v>420</v>
      </c>
      <c r="F17" s="7" t="s">
        <v>134</v>
      </c>
      <c r="G17" s="10" t="s">
        <v>135</v>
      </c>
      <c r="H17" s="7">
        <v>374</v>
      </c>
      <c r="I17" s="7">
        <v>234</v>
      </c>
      <c r="J17" s="29">
        <f t="shared" si="0"/>
        <v>0.625668449197861</v>
      </c>
      <c r="K17" s="30">
        <f t="shared" si="1"/>
        <v>1185.7272</v>
      </c>
      <c r="L17" s="30">
        <f t="shared" si="2"/>
        <v>2546.04</v>
      </c>
      <c r="M17" s="30" t="s">
        <v>20</v>
      </c>
    </row>
    <row r="18" s="64" customFormat="1" spans="1:13">
      <c r="A18" s="7" t="s">
        <v>131</v>
      </c>
      <c r="B18" s="7" t="s">
        <v>158</v>
      </c>
      <c r="C18" s="7" t="s">
        <v>161</v>
      </c>
      <c r="D18" s="9" t="s">
        <v>22</v>
      </c>
      <c r="E18" s="9">
        <v>420</v>
      </c>
      <c r="F18" s="7" t="s">
        <v>134</v>
      </c>
      <c r="G18" s="10" t="s">
        <v>135</v>
      </c>
      <c r="H18" s="7">
        <v>374</v>
      </c>
      <c r="I18" s="7">
        <v>225</v>
      </c>
      <c r="J18" s="29">
        <f t="shared" si="0"/>
        <v>0.601604278074866</v>
      </c>
      <c r="K18" s="30">
        <f t="shared" si="1"/>
        <v>1349.4012</v>
      </c>
      <c r="L18" s="30">
        <f t="shared" si="2"/>
        <v>2709.714</v>
      </c>
      <c r="M18" s="30">
        <f>MAX((H18*0.6-I18)*10.5*1.732,0)</f>
        <v>0</v>
      </c>
    </row>
    <row r="19" s="64" customFormat="1" spans="1:13">
      <c r="A19" s="7" t="s">
        <v>131</v>
      </c>
      <c r="B19" s="7" t="s">
        <v>158</v>
      </c>
      <c r="C19" s="7" t="s">
        <v>162</v>
      </c>
      <c r="D19" s="9" t="s">
        <v>22</v>
      </c>
      <c r="E19" s="9">
        <v>420</v>
      </c>
      <c r="F19" s="7" t="s">
        <v>134</v>
      </c>
      <c r="G19" s="10" t="s">
        <v>135</v>
      </c>
      <c r="H19" s="7">
        <v>374</v>
      </c>
      <c r="I19" s="7">
        <v>521</v>
      </c>
      <c r="J19" s="29">
        <f t="shared" si="0"/>
        <v>1.39304812834225</v>
      </c>
      <c r="K19" s="30">
        <f t="shared" si="1"/>
        <v>0</v>
      </c>
      <c r="L19" s="30">
        <f t="shared" si="2"/>
        <v>0</v>
      </c>
      <c r="M19" s="30" t="s">
        <v>20</v>
      </c>
    </row>
    <row r="20" s="64" customFormat="1" spans="1:13">
      <c r="A20" s="7" t="s">
        <v>131</v>
      </c>
      <c r="B20" s="7" t="s">
        <v>163</v>
      </c>
      <c r="C20" s="7" t="s">
        <v>164</v>
      </c>
      <c r="D20" s="9" t="s">
        <v>17</v>
      </c>
      <c r="E20" s="9">
        <v>420</v>
      </c>
      <c r="F20" s="7" t="s">
        <v>165</v>
      </c>
      <c r="G20" s="10" t="s">
        <v>30</v>
      </c>
      <c r="H20" s="7">
        <v>240</v>
      </c>
      <c r="I20" s="7">
        <v>137</v>
      </c>
      <c r="J20" s="29">
        <f t="shared" si="0"/>
        <v>0.570833333333333</v>
      </c>
      <c r="K20" s="30">
        <f t="shared" si="1"/>
        <v>1000.23</v>
      </c>
      <c r="L20" s="30">
        <f t="shared" si="2"/>
        <v>1873.158</v>
      </c>
      <c r="M20" s="30" t="s">
        <v>20</v>
      </c>
    </row>
    <row r="21" s="64" customFormat="1" spans="1:13">
      <c r="A21" s="7" t="s">
        <v>131</v>
      </c>
      <c r="B21" s="7" t="s">
        <v>163</v>
      </c>
      <c r="C21" s="7" t="s">
        <v>166</v>
      </c>
      <c r="D21" s="9" t="s">
        <v>17</v>
      </c>
      <c r="E21" s="9">
        <v>420</v>
      </c>
      <c r="F21" s="7" t="s">
        <v>165</v>
      </c>
      <c r="G21" s="10" t="s">
        <v>30</v>
      </c>
      <c r="H21" s="7">
        <v>240</v>
      </c>
      <c r="I21" s="7">
        <v>150</v>
      </c>
      <c r="J21" s="29">
        <f t="shared" si="0"/>
        <v>0.625</v>
      </c>
      <c r="K21" s="30">
        <f t="shared" si="1"/>
        <v>763.812</v>
      </c>
      <c r="L21" s="30">
        <f t="shared" si="2"/>
        <v>1636.74</v>
      </c>
      <c r="M21" s="30" t="s">
        <v>20</v>
      </c>
    </row>
    <row r="22" s="64" customFormat="1" spans="1:13">
      <c r="A22" s="7" t="s">
        <v>131</v>
      </c>
      <c r="B22" s="7" t="s">
        <v>163</v>
      </c>
      <c r="C22" s="7" t="s">
        <v>167</v>
      </c>
      <c r="D22" s="9" t="s">
        <v>17</v>
      </c>
      <c r="E22" s="9">
        <v>420</v>
      </c>
      <c r="F22" s="7" t="s">
        <v>165</v>
      </c>
      <c r="G22" s="10" t="s">
        <v>30</v>
      </c>
      <c r="H22" s="7">
        <v>240</v>
      </c>
      <c r="I22" s="7">
        <v>80</v>
      </c>
      <c r="J22" s="29">
        <f t="shared" si="0"/>
        <v>0.333333333333333</v>
      </c>
      <c r="K22" s="30">
        <f t="shared" si="1"/>
        <v>2036.832</v>
      </c>
      <c r="L22" s="30">
        <f t="shared" si="2"/>
        <v>2909.76</v>
      </c>
      <c r="M22" s="30" t="s">
        <v>20</v>
      </c>
    </row>
    <row r="23" s="64" customFormat="1" spans="1:13">
      <c r="A23" s="7" t="s">
        <v>131</v>
      </c>
      <c r="B23" s="7" t="s">
        <v>132</v>
      </c>
      <c r="C23" s="7" t="s">
        <v>168</v>
      </c>
      <c r="D23" s="9" t="s">
        <v>46</v>
      </c>
      <c r="E23" s="9">
        <v>420</v>
      </c>
      <c r="F23" s="7" t="s">
        <v>165</v>
      </c>
      <c r="G23" s="10" t="s">
        <v>169</v>
      </c>
      <c r="H23" s="7">
        <v>240</v>
      </c>
      <c r="I23" s="7">
        <v>47</v>
      </c>
      <c r="J23" s="29">
        <f t="shared" si="0"/>
        <v>0.195833333333333</v>
      </c>
      <c r="K23" s="30">
        <f t="shared" si="1"/>
        <v>2636.97</v>
      </c>
      <c r="L23" s="30">
        <f t="shared" si="2"/>
        <v>3509.898</v>
      </c>
      <c r="M23" s="30" t="s">
        <v>20</v>
      </c>
    </row>
  </sheetData>
  <autoFilter ref="A2:M23"/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7"/>
  <sheetViews>
    <sheetView workbookViewId="0">
      <selection activeCell="Q18" sqref="Q18"/>
    </sheetView>
  </sheetViews>
  <sheetFormatPr defaultColWidth="9" defaultRowHeight="14.4"/>
  <cols>
    <col min="1" max="1" width="9" style="56"/>
    <col min="2" max="2" width="12.8796296296296" customWidth="1"/>
    <col min="3" max="3" width="11.3796296296296" customWidth="1"/>
    <col min="5" max="5" width="10.8796296296296" customWidth="1"/>
    <col min="6" max="6" width="10.8796296296296" style="56" customWidth="1"/>
    <col min="7" max="7" width="17.5" customWidth="1"/>
    <col min="8" max="9" width="9" style="56"/>
    <col min="10" max="10" width="12.6296296296296" style="56"/>
    <col min="11" max="12" width="10.8796296296296" style="56" customWidth="1"/>
    <col min="13" max="13" width="13.3796296296296" customWidth="1"/>
  </cols>
  <sheetData>
    <row r="1" customFormat="1" ht="25.8" spans="1:14">
      <c r="A1" s="57" t="s">
        <v>170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1"/>
    </row>
    <row r="2" customFormat="1" ht="86.4" spans="1:14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9" t="s">
        <v>8</v>
      </c>
      <c r="I2" s="59" t="s">
        <v>9</v>
      </c>
      <c r="J2" s="58" t="s">
        <v>10</v>
      </c>
      <c r="K2" s="59" t="s">
        <v>11</v>
      </c>
      <c r="L2" s="59" t="s">
        <v>12</v>
      </c>
      <c r="M2" s="59" t="s">
        <v>13</v>
      </c>
      <c r="N2" s="61"/>
    </row>
    <row r="3" spans="1:14">
      <c r="A3" s="60" t="s">
        <v>171</v>
      </c>
      <c r="B3" s="9" t="s">
        <v>172</v>
      </c>
      <c r="C3" s="60" t="s">
        <v>173</v>
      </c>
      <c r="D3" s="9" t="s">
        <v>17</v>
      </c>
      <c r="E3" s="37">
        <v>200</v>
      </c>
      <c r="F3" s="37" t="s">
        <v>174</v>
      </c>
      <c r="G3" s="60" t="s">
        <v>175</v>
      </c>
      <c r="H3" s="60">
        <v>200</v>
      </c>
      <c r="I3" s="60">
        <v>71</v>
      </c>
      <c r="J3" s="62">
        <f t="shared" ref="J3:J24" si="0">I3/H3</f>
        <v>0.355</v>
      </c>
      <c r="K3" s="63">
        <f>MAX((H3*0.8-I3)*10.5*1.732,0)</f>
        <v>1618.554</v>
      </c>
      <c r="L3" s="63">
        <f>MAX((H3-I3)*10.5*1.732,0)</f>
        <v>2345.994</v>
      </c>
      <c r="M3" s="63" t="s">
        <v>20</v>
      </c>
      <c r="N3" s="61"/>
    </row>
    <row r="4" spans="1:14">
      <c r="A4" s="60" t="s">
        <v>171</v>
      </c>
      <c r="B4" s="9" t="s">
        <v>172</v>
      </c>
      <c r="C4" s="60" t="s">
        <v>176</v>
      </c>
      <c r="D4" s="9" t="s">
        <v>17</v>
      </c>
      <c r="E4" s="37">
        <v>200</v>
      </c>
      <c r="F4" s="37" t="s">
        <v>174</v>
      </c>
      <c r="G4" s="60" t="s">
        <v>175</v>
      </c>
      <c r="H4" s="60">
        <v>200</v>
      </c>
      <c r="I4" s="60">
        <v>108</v>
      </c>
      <c r="J4" s="62">
        <f t="shared" si="0"/>
        <v>0.54</v>
      </c>
      <c r="K4" s="63">
        <f>MAX((H4*0.8-I4)*10.5*1.732,0)</f>
        <v>945.672</v>
      </c>
      <c r="L4" s="63">
        <f>MAX((H4-I4)*10.5*1.732,0)</f>
        <v>1673.112</v>
      </c>
      <c r="M4" s="63" t="s">
        <v>20</v>
      </c>
      <c r="N4" s="61"/>
    </row>
    <row r="5" spans="1:14">
      <c r="A5" s="60" t="s">
        <v>171</v>
      </c>
      <c r="B5" s="9" t="s">
        <v>172</v>
      </c>
      <c r="C5" s="60" t="s">
        <v>177</v>
      </c>
      <c r="D5" s="9" t="s">
        <v>17</v>
      </c>
      <c r="E5" s="37">
        <v>200</v>
      </c>
      <c r="F5" s="37" t="s">
        <v>174</v>
      </c>
      <c r="G5" s="60" t="s">
        <v>178</v>
      </c>
      <c r="H5" s="60">
        <v>200</v>
      </c>
      <c r="I5" s="60">
        <v>62</v>
      </c>
      <c r="J5" s="62">
        <f t="shared" si="0"/>
        <v>0.31</v>
      </c>
      <c r="K5" s="63">
        <f>MAX((H5*0.8-I5)*10.5*1.732,0)</f>
        <v>1782.228</v>
      </c>
      <c r="L5" s="63">
        <f>MAX((H5-I5)*10.5*1.732,0)</f>
        <v>2509.668</v>
      </c>
      <c r="M5" s="63" t="s">
        <v>20</v>
      </c>
      <c r="N5" s="61"/>
    </row>
    <row r="6" spans="1:14">
      <c r="A6" s="60" t="s">
        <v>171</v>
      </c>
      <c r="B6" s="9" t="s">
        <v>172</v>
      </c>
      <c r="C6" s="60" t="s">
        <v>179</v>
      </c>
      <c r="D6" s="9" t="s">
        <v>17</v>
      </c>
      <c r="E6" s="37">
        <v>200</v>
      </c>
      <c r="F6" s="37" t="s">
        <v>174</v>
      </c>
      <c r="G6" s="60" t="s">
        <v>61</v>
      </c>
      <c r="H6" s="60">
        <v>200</v>
      </c>
      <c r="I6" s="60">
        <v>99</v>
      </c>
      <c r="J6" s="62">
        <f t="shared" si="0"/>
        <v>0.495</v>
      </c>
      <c r="K6" s="63">
        <f>MAX((H6*0.8-I6)*10.5*1.732,0)</f>
        <v>1109.346</v>
      </c>
      <c r="L6" s="63">
        <f>MAX((H6-I6)*10.5*1.732,0)</f>
        <v>1836.786</v>
      </c>
      <c r="M6" s="63">
        <f>MAX((H6*0.6-I6)*10.5*1.732,0)</f>
        <v>381.906</v>
      </c>
      <c r="N6" s="61"/>
    </row>
    <row r="7" spans="1:14">
      <c r="A7" s="60" t="s">
        <v>171</v>
      </c>
      <c r="B7" s="9" t="s">
        <v>180</v>
      </c>
      <c r="C7" s="60" t="s">
        <v>181</v>
      </c>
      <c r="D7" s="9" t="s">
        <v>72</v>
      </c>
      <c r="E7" s="37">
        <v>200</v>
      </c>
      <c r="F7" s="37" t="s">
        <v>174</v>
      </c>
      <c r="G7" s="60" t="s">
        <v>123</v>
      </c>
      <c r="H7" s="60">
        <v>200</v>
      </c>
      <c r="I7" s="60">
        <v>136</v>
      </c>
      <c r="J7" s="62">
        <f t="shared" si="0"/>
        <v>0.68</v>
      </c>
      <c r="K7" s="63">
        <f t="shared" ref="K7:K16" si="1">MAX((H7*0.8-I7)*10.5*1.732,0)</f>
        <v>436.464</v>
      </c>
      <c r="L7" s="63">
        <f t="shared" ref="L7:L16" si="2">MAX((H7-I7)*10.5*1.732,0)</f>
        <v>1163.904</v>
      </c>
      <c r="M7" s="63" t="s">
        <v>20</v>
      </c>
      <c r="N7" s="61"/>
    </row>
    <row r="8" spans="1:14">
      <c r="A8" s="60" t="s">
        <v>171</v>
      </c>
      <c r="B8" s="9" t="s">
        <v>180</v>
      </c>
      <c r="C8" s="60" t="s">
        <v>182</v>
      </c>
      <c r="D8" s="9" t="s">
        <v>72</v>
      </c>
      <c r="E8" s="37">
        <v>300</v>
      </c>
      <c r="F8" s="37" t="s">
        <v>174</v>
      </c>
      <c r="G8" s="60" t="s">
        <v>123</v>
      </c>
      <c r="H8" s="60">
        <v>292</v>
      </c>
      <c r="I8" s="60">
        <v>66</v>
      </c>
      <c r="J8" s="62">
        <f t="shared" si="0"/>
        <v>0.226027397260274</v>
      </c>
      <c r="K8" s="63">
        <f t="shared" si="1"/>
        <v>3047.9736</v>
      </c>
      <c r="L8" s="63">
        <f t="shared" si="2"/>
        <v>4110.036</v>
      </c>
      <c r="M8" s="63" t="s">
        <v>20</v>
      </c>
      <c r="N8" s="61"/>
    </row>
    <row r="9" spans="1:14">
      <c r="A9" s="60" t="s">
        <v>171</v>
      </c>
      <c r="B9" s="9" t="s">
        <v>180</v>
      </c>
      <c r="C9" s="60" t="s">
        <v>183</v>
      </c>
      <c r="D9" s="9" t="s">
        <v>72</v>
      </c>
      <c r="E9" s="37">
        <v>300</v>
      </c>
      <c r="F9" s="37" t="s">
        <v>174</v>
      </c>
      <c r="G9" s="60" t="s">
        <v>123</v>
      </c>
      <c r="H9" s="60">
        <v>292</v>
      </c>
      <c r="I9" s="60">
        <v>97</v>
      </c>
      <c r="J9" s="62">
        <f t="shared" si="0"/>
        <v>0.332191780821918</v>
      </c>
      <c r="K9" s="63">
        <f t="shared" si="1"/>
        <v>2484.2076</v>
      </c>
      <c r="L9" s="63">
        <f t="shared" si="2"/>
        <v>3546.27</v>
      </c>
      <c r="M9" s="63" t="s">
        <v>20</v>
      </c>
      <c r="N9" s="61"/>
    </row>
    <row r="10" spans="1:14">
      <c r="A10" s="60" t="s">
        <v>171</v>
      </c>
      <c r="B10" s="9" t="s">
        <v>180</v>
      </c>
      <c r="C10" s="60" t="s">
        <v>184</v>
      </c>
      <c r="D10" s="9" t="s">
        <v>72</v>
      </c>
      <c r="E10" s="37">
        <v>200</v>
      </c>
      <c r="F10" s="37" t="s">
        <v>174</v>
      </c>
      <c r="G10" s="60" t="s">
        <v>123</v>
      </c>
      <c r="H10" s="60">
        <v>200</v>
      </c>
      <c r="I10" s="60">
        <v>77</v>
      </c>
      <c r="J10" s="62">
        <f t="shared" si="0"/>
        <v>0.385</v>
      </c>
      <c r="K10" s="63">
        <f t="shared" si="1"/>
        <v>1509.438</v>
      </c>
      <c r="L10" s="63">
        <f t="shared" si="2"/>
        <v>2236.878</v>
      </c>
      <c r="M10" s="63" t="s">
        <v>20</v>
      </c>
      <c r="N10" s="61"/>
    </row>
    <row r="11" spans="1:14">
      <c r="A11" s="60" t="s">
        <v>171</v>
      </c>
      <c r="B11" s="9" t="s">
        <v>180</v>
      </c>
      <c r="C11" s="60" t="s">
        <v>185</v>
      </c>
      <c r="D11" s="9" t="s">
        <v>72</v>
      </c>
      <c r="E11" s="37">
        <v>200</v>
      </c>
      <c r="F11" s="37" t="s">
        <v>174</v>
      </c>
      <c r="G11" s="60" t="s">
        <v>61</v>
      </c>
      <c r="H11" s="60">
        <v>200</v>
      </c>
      <c r="I11" s="60">
        <v>120</v>
      </c>
      <c r="J11" s="62">
        <f t="shared" si="0"/>
        <v>0.6</v>
      </c>
      <c r="K11" s="63">
        <f t="shared" si="1"/>
        <v>727.44</v>
      </c>
      <c r="L11" s="63">
        <f t="shared" si="2"/>
        <v>1454.88</v>
      </c>
      <c r="M11" s="63">
        <f t="shared" ref="M11:M16" si="3">MAX((H11*0.6-I11)*10.5*1.732,0)</f>
        <v>0</v>
      </c>
      <c r="N11" s="61"/>
    </row>
    <row r="12" spans="1:14">
      <c r="A12" s="60" t="s">
        <v>171</v>
      </c>
      <c r="B12" s="9" t="s">
        <v>180</v>
      </c>
      <c r="C12" s="60" t="s">
        <v>186</v>
      </c>
      <c r="D12" s="9" t="s">
        <v>72</v>
      </c>
      <c r="E12" s="37">
        <v>200</v>
      </c>
      <c r="F12" s="37" t="s">
        <v>187</v>
      </c>
      <c r="G12" s="7" t="s">
        <v>135</v>
      </c>
      <c r="H12" s="60">
        <v>200</v>
      </c>
      <c r="I12" s="60">
        <v>0</v>
      </c>
      <c r="J12" s="62">
        <f t="shared" si="0"/>
        <v>0</v>
      </c>
      <c r="K12" s="63">
        <f t="shared" si="1"/>
        <v>2909.76</v>
      </c>
      <c r="L12" s="63">
        <f t="shared" si="2"/>
        <v>3637.2</v>
      </c>
      <c r="M12" s="63">
        <f t="shared" si="3"/>
        <v>2182.32</v>
      </c>
      <c r="N12" s="61"/>
    </row>
    <row r="13" spans="1:14">
      <c r="A13" s="60" t="s">
        <v>171</v>
      </c>
      <c r="B13" s="9" t="s">
        <v>180</v>
      </c>
      <c r="C13" s="37" t="s">
        <v>188</v>
      </c>
      <c r="D13" s="9" t="s">
        <v>72</v>
      </c>
      <c r="E13" s="37">
        <v>200</v>
      </c>
      <c r="F13" s="37" t="s">
        <v>174</v>
      </c>
      <c r="G13" s="37" t="s">
        <v>189</v>
      </c>
      <c r="H13" s="60">
        <v>200</v>
      </c>
      <c r="I13" s="60">
        <v>38</v>
      </c>
      <c r="J13" s="62">
        <f t="shared" si="0"/>
        <v>0.19</v>
      </c>
      <c r="K13" s="63">
        <f t="shared" si="1"/>
        <v>2218.692</v>
      </c>
      <c r="L13" s="63">
        <f t="shared" si="2"/>
        <v>2946.132</v>
      </c>
      <c r="M13" s="63" t="s">
        <v>20</v>
      </c>
      <c r="N13" s="61"/>
    </row>
    <row r="14" spans="1:14">
      <c r="A14" s="60" t="s">
        <v>171</v>
      </c>
      <c r="B14" s="9" t="s">
        <v>190</v>
      </c>
      <c r="C14" s="60" t="s">
        <v>191</v>
      </c>
      <c r="D14" s="9" t="s">
        <v>72</v>
      </c>
      <c r="E14" s="9">
        <v>300</v>
      </c>
      <c r="F14" s="9"/>
      <c r="G14" s="60" t="s">
        <v>192</v>
      </c>
      <c r="H14" s="60">
        <v>300</v>
      </c>
      <c r="I14" s="60">
        <v>121</v>
      </c>
      <c r="J14" s="62">
        <f t="shared" si="0"/>
        <v>0.403333333333333</v>
      </c>
      <c r="K14" s="63">
        <f t="shared" si="1"/>
        <v>2164.134</v>
      </c>
      <c r="L14" s="63">
        <f t="shared" si="2"/>
        <v>3255.294</v>
      </c>
      <c r="M14" s="63" t="s">
        <v>20</v>
      </c>
      <c r="N14" s="61"/>
    </row>
    <row r="15" spans="1:14">
      <c r="A15" s="60" t="s">
        <v>171</v>
      </c>
      <c r="B15" s="9" t="s">
        <v>190</v>
      </c>
      <c r="C15" s="60" t="s">
        <v>193</v>
      </c>
      <c r="D15" s="9" t="s">
        <v>17</v>
      </c>
      <c r="E15" s="9">
        <v>150</v>
      </c>
      <c r="F15" s="9"/>
      <c r="G15" s="60" t="s">
        <v>61</v>
      </c>
      <c r="H15" s="60">
        <v>150</v>
      </c>
      <c r="I15" s="60">
        <v>41</v>
      </c>
      <c r="J15" s="62">
        <f t="shared" si="0"/>
        <v>0.273333333333333</v>
      </c>
      <c r="K15" s="63">
        <f t="shared" si="1"/>
        <v>1436.694</v>
      </c>
      <c r="L15" s="63">
        <f t="shared" si="2"/>
        <v>1982.274</v>
      </c>
      <c r="M15" s="63" t="s">
        <v>20</v>
      </c>
      <c r="N15" s="61"/>
    </row>
    <row r="16" spans="1:14">
      <c r="A16" s="60" t="s">
        <v>171</v>
      </c>
      <c r="B16" s="9" t="s">
        <v>190</v>
      </c>
      <c r="C16" s="60" t="s">
        <v>194</v>
      </c>
      <c r="D16" s="9" t="s">
        <v>17</v>
      </c>
      <c r="E16" s="9">
        <v>200</v>
      </c>
      <c r="F16" s="9"/>
      <c r="G16" s="60" t="s">
        <v>61</v>
      </c>
      <c r="H16" s="60">
        <v>200</v>
      </c>
      <c r="I16" s="60">
        <v>72</v>
      </c>
      <c r="J16" s="62">
        <f t="shared" si="0"/>
        <v>0.36</v>
      </c>
      <c r="K16" s="63">
        <f t="shared" si="1"/>
        <v>1600.368</v>
      </c>
      <c r="L16" s="63">
        <f t="shared" si="2"/>
        <v>2327.808</v>
      </c>
      <c r="M16" s="63">
        <f t="shared" si="3"/>
        <v>872.928</v>
      </c>
      <c r="N16" s="61"/>
    </row>
    <row r="17" spans="1:14">
      <c r="A17" s="60" t="s">
        <v>171</v>
      </c>
      <c r="B17" s="9" t="s">
        <v>195</v>
      </c>
      <c r="C17" s="7" t="s">
        <v>196</v>
      </c>
      <c r="D17" s="9" t="s">
        <v>72</v>
      </c>
      <c r="E17" s="9">
        <v>300</v>
      </c>
      <c r="F17" s="9"/>
      <c r="G17" s="7" t="s">
        <v>135</v>
      </c>
      <c r="H17" s="60">
        <v>300</v>
      </c>
      <c r="I17" s="60">
        <v>188</v>
      </c>
      <c r="J17" s="62">
        <f t="shared" si="0"/>
        <v>0.626666666666667</v>
      </c>
      <c r="K17" s="63">
        <f t="shared" ref="K17:K20" si="4">MAX((H17*0.8-I17)*10.5*1.732,0)</f>
        <v>945.672</v>
      </c>
      <c r="L17" s="63">
        <f t="shared" ref="L17:L20" si="5">MAX((H17-I17)*10.5*1.732,0)</f>
        <v>2036.832</v>
      </c>
      <c r="M17" s="63" t="s">
        <v>20</v>
      </c>
      <c r="N17" s="61"/>
    </row>
    <row r="18" spans="1:14">
      <c r="A18" s="60" t="s">
        <v>171</v>
      </c>
      <c r="B18" s="9" t="s">
        <v>195</v>
      </c>
      <c r="C18" s="7" t="s">
        <v>197</v>
      </c>
      <c r="D18" s="9" t="s">
        <v>17</v>
      </c>
      <c r="E18" s="9">
        <v>200</v>
      </c>
      <c r="F18" s="9"/>
      <c r="G18" s="7" t="s">
        <v>123</v>
      </c>
      <c r="H18" s="60">
        <v>200</v>
      </c>
      <c r="I18" s="60">
        <v>23</v>
      </c>
      <c r="J18" s="62">
        <f t="shared" si="0"/>
        <v>0.115</v>
      </c>
      <c r="K18" s="63">
        <f t="shared" si="4"/>
        <v>2491.482</v>
      </c>
      <c r="L18" s="63">
        <f t="shared" si="5"/>
        <v>3218.922</v>
      </c>
      <c r="M18" s="63" t="s">
        <v>20</v>
      </c>
      <c r="N18" s="61"/>
    </row>
    <row r="19" spans="1:14">
      <c r="A19" s="60" t="s">
        <v>171</v>
      </c>
      <c r="B19" s="9" t="s">
        <v>195</v>
      </c>
      <c r="C19" s="7" t="s">
        <v>198</v>
      </c>
      <c r="D19" s="9" t="s">
        <v>22</v>
      </c>
      <c r="E19" s="9">
        <v>420</v>
      </c>
      <c r="F19" s="9"/>
      <c r="G19" s="7" t="s">
        <v>199</v>
      </c>
      <c r="H19" s="60">
        <v>305</v>
      </c>
      <c r="I19" s="60">
        <v>261</v>
      </c>
      <c r="J19" s="62">
        <f t="shared" si="0"/>
        <v>0.855737704918033</v>
      </c>
      <c r="K19" s="63">
        <f t="shared" si="4"/>
        <v>0</v>
      </c>
      <c r="L19" s="63">
        <f t="shared" si="5"/>
        <v>800.184</v>
      </c>
      <c r="M19" s="63">
        <f>MAX((H19*0.6-I19)*10.5*1.732,0)</f>
        <v>0</v>
      </c>
      <c r="N19" s="61"/>
    </row>
    <row r="20" spans="1:14">
      <c r="A20" s="60" t="s">
        <v>171</v>
      </c>
      <c r="B20" s="9" t="s">
        <v>195</v>
      </c>
      <c r="C20" s="7" t="s">
        <v>200</v>
      </c>
      <c r="D20" s="9" t="s">
        <v>72</v>
      </c>
      <c r="E20" s="37">
        <v>200</v>
      </c>
      <c r="F20" s="37" t="s">
        <v>187</v>
      </c>
      <c r="G20" s="7" t="s">
        <v>135</v>
      </c>
      <c r="H20" s="60">
        <v>200</v>
      </c>
      <c r="I20" s="60">
        <v>0</v>
      </c>
      <c r="J20" s="62">
        <f t="shared" si="0"/>
        <v>0</v>
      </c>
      <c r="K20" s="63">
        <f t="shared" si="4"/>
        <v>2909.76</v>
      </c>
      <c r="L20" s="63">
        <f t="shared" si="5"/>
        <v>3637.2</v>
      </c>
      <c r="M20" s="63">
        <f>MAX((H20*0.6-I20)*10.5*1.732,0)</f>
        <v>2182.32</v>
      </c>
      <c r="N20" s="61"/>
    </row>
    <row r="21" spans="1:14">
      <c r="A21" s="60" t="s">
        <v>171</v>
      </c>
      <c r="B21" s="9" t="s">
        <v>201</v>
      </c>
      <c r="C21" s="60" t="s">
        <v>202</v>
      </c>
      <c r="D21" s="9" t="s">
        <v>72</v>
      </c>
      <c r="E21" s="9">
        <v>300</v>
      </c>
      <c r="F21" s="9"/>
      <c r="G21" s="60" t="s">
        <v>113</v>
      </c>
      <c r="H21" s="60">
        <v>300</v>
      </c>
      <c r="I21" s="60">
        <v>144</v>
      </c>
      <c r="J21" s="62">
        <f t="shared" si="0"/>
        <v>0.48</v>
      </c>
      <c r="K21" s="63">
        <f t="shared" ref="K21:K24" si="6">MAX((H21*0.8-I21)*10.5*1.732,0)</f>
        <v>1745.856</v>
      </c>
      <c r="L21" s="63">
        <f t="shared" ref="L21:L24" si="7">MAX((H21-I21)*10.5*1.732,0)</f>
        <v>2837.016</v>
      </c>
      <c r="M21" s="63">
        <f>MAX((H21*0.6-I21)*10.5*1.732,0)</f>
        <v>654.696</v>
      </c>
      <c r="N21" s="61"/>
    </row>
    <row r="22" spans="1:14">
      <c r="A22" s="60" t="s">
        <v>171</v>
      </c>
      <c r="B22" s="9" t="s">
        <v>201</v>
      </c>
      <c r="C22" s="60" t="s">
        <v>203</v>
      </c>
      <c r="D22" s="9" t="s">
        <v>72</v>
      </c>
      <c r="E22" s="9">
        <v>240</v>
      </c>
      <c r="F22" s="9"/>
      <c r="G22" s="7" t="s">
        <v>135</v>
      </c>
      <c r="H22" s="60">
        <v>240</v>
      </c>
      <c r="I22" s="60">
        <v>78</v>
      </c>
      <c r="J22" s="62">
        <f t="shared" si="0"/>
        <v>0.325</v>
      </c>
      <c r="K22" s="63">
        <f t="shared" si="6"/>
        <v>2073.204</v>
      </c>
      <c r="L22" s="63">
        <f t="shared" si="7"/>
        <v>2946.132</v>
      </c>
      <c r="M22" s="63" t="s">
        <v>20</v>
      </c>
      <c r="N22" s="61"/>
    </row>
    <row r="23" spans="1:14">
      <c r="A23" s="60" t="s">
        <v>171</v>
      </c>
      <c r="B23" s="9" t="s">
        <v>201</v>
      </c>
      <c r="C23" s="60" t="s">
        <v>204</v>
      </c>
      <c r="D23" s="9" t="s">
        <v>72</v>
      </c>
      <c r="E23" s="9">
        <v>300</v>
      </c>
      <c r="F23" s="9"/>
      <c r="G23" s="7" t="s">
        <v>135</v>
      </c>
      <c r="H23" s="60">
        <v>300</v>
      </c>
      <c r="I23" s="60">
        <v>56</v>
      </c>
      <c r="J23" s="62">
        <f t="shared" si="0"/>
        <v>0.186666666666667</v>
      </c>
      <c r="K23" s="63">
        <f t="shared" si="6"/>
        <v>3346.224</v>
      </c>
      <c r="L23" s="63">
        <f t="shared" si="7"/>
        <v>4437.384</v>
      </c>
      <c r="M23" s="63" t="s">
        <v>20</v>
      </c>
      <c r="N23" s="61"/>
    </row>
    <row r="24" spans="1:14">
      <c r="A24" s="60" t="s">
        <v>171</v>
      </c>
      <c r="B24" s="9" t="s">
        <v>201</v>
      </c>
      <c r="C24" s="60" t="s">
        <v>205</v>
      </c>
      <c r="D24" s="9" t="s">
        <v>41</v>
      </c>
      <c r="E24" s="9">
        <v>150</v>
      </c>
      <c r="F24" s="9"/>
      <c r="G24" s="60" t="s">
        <v>61</v>
      </c>
      <c r="H24" s="60">
        <v>150</v>
      </c>
      <c r="I24" s="60">
        <v>39</v>
      </c>
      <c r="J24" s="62">
        <f t="shared" si="0"/>
        <v>0.26</v>
      </c>
      <c r="K24" s="63">
        <f t="shared" si="6"/>
        <v>1473.066</v>
      </c>
      <c r="L24" s="63">
        <f t="shared" si="7"/>
        <v>2018.646</v>
      </c>
      <c r="M24" s="63" t="s">
        <v>20</v>
      </c>
      <c r="N24" s="61"/>
    </row>
    <row r="25" spans="1:14">
      <c r="A25" s="60" t="s">
        <v>171</v>
      </c>
      <c r="B25" s="9" t="s">
        <v>206</v>
      </c>
      <c r="C25" s="60" t="s">
        <v>207</v>
      </c>
      <c r="D25" s="9" t="s">
        <v>17</v>
      </c>
      <c r="E25" s="37">
        <v>200</v>
      </c>
      <c r="F25" s="37" t="s">
        <v>174</v>
      </c>
      <c r="G25" s="60" t="s">
        <v>208</v>
      </c>
      <c r="H25" s="60">
        <v>200</v>
      </c>
      <c r="I25" s="60">
        <v>53</v>
      </c>
      <c r="J25" s="62">
        <f t="shared" ref="J25:J53" si="8">I25/H25</f>
        <v>0.265</v>
      </c>
      <c r="K25" s="63">
        <f t="shared" ref="K25:K38" si="9">MAX((H25*0.8-I25)*10.5*1.732,0)</f>
        <v>1945.902</v>
      </c>
      <c r="L25" s="63">
        <f t="shared" ref="L25:L38" si="10">MAX((H25-I25)*10.5*1.732,0)</f>
        <v>2673.342</v>
      </c>
      <c r="M25" s="63" t="s">
        <v>20</v>
      </c>
      <c r="N25" s="61"/>
    </row>
    <row r="26" spans="1:14">
      <c r="A26" s="60" t="s">
        <v>171</v>
      </c>
      <c r="B26" s="9" t="s">
        <v>206</v>
      </c>
      <c r="C26" s="60" t="s">
        <v>209</v>
      </c>
      <c r="D26" s="9" t="s">
        <v>17</v>
      </c>
      <c r="E26" s="37">
        <v>120</v>
      </c>
      <c r="F26" s="37" t="s">
        <v>174</v>
      </c>
      <c r="G26" s="60" t="s">
        <v>210</v>
      </c>
      <c r="H26" s="60">
        <v>120</v>
      </c>
      <c r="I26" s="60">
        <v>38</v>
      </c>
      <c r="J26" s="62">
        <f t="shared" si="8"/>
        <v>0.316666666666667</v>
      </c>
      <c r="K26" s="63">
        <f t="shared" si="9"/>
        <v>1054.788</v>
      </c>
      <c r="L26" s="63">
        <f t="shared" si="10"/>
        <v>1491.252</v>
      </c>
      <c r="M26" s="63" t="s">
        <v>20</v>
      </c>
      <c r="N26" s="61"/>
    </row>
    <row r="27" spans="1:14">
      <c r="A27" s="60" t="s">
        <v>171</v>
      </c>
      <c r="B27" s="9" t="s">
        <v>206</v>
      </c>
      <c r="C27" s="60" t="s">
        <v>211</v>
      </c>
      <c r="D27" s="9" t="s">
        <v>17</v>
      </c>
      <c r="E27" s="37">
        <v>200</v>
      </c>
      <c r="F27" s="37" t="s">
        <v>174</v>
      </c>
      <c r="G27" s="60" t="s">
        <v>123</v>
      </c>
      <c r="H27" s="60">
        <v>200</v>
      </c>
      <c r="I27" s="60">
        <v>72</v>
      </c>
      <c r="J27" s="62">
        <f t="shared" si="8"/>
        <v>0.36</v>
      </c>
      <c r="K27" s="63">
        <f t="shared" si="9"/>
        <v>1600.368</v>
      </c>
      <c r="L27" s="63">
        <f t="shared" si="10"/>
        <v>2327.808</v>
      </c>
      <c r="M27" s="63">
        <f t="shared" ref="M27:M29" si="11">MAX((H27*0.6-I27)*10.5*1.732,0)</f>
        <v>872.928</v>
      </c>
      <c r="N27" s="61"/>
    </row>
    <row r="28" spans="1:14">
      <c r="A28" s="60" t="s">
        <v>171</v>
      </c>
      <c r="B28" s="9" t="s">
        <v>206</v>
      </c>
      <c r="C28" s="60" t="s">
        <v>212</v>
      </c>
      <c r="D28" s="9" t="s">
        <v>72</v>
      </c>
      <c r="E28" s="37">
        <v>200</v>
      </c>
      <c r="F28" s="37" t="s">
        <v>213</v>
      </c>
      <c r="G28" s="60" t="s">
        <v>208</v>
      </c>
      <c r="H28" s="60">
        <v>200</v>
      </c>
      <c r="I28" s="60">
        <v>62</v>
      </c>
      <c r="J28" s="62">
        <f t="shared" si="8"/>
        <v>0.31</v>
      </c>
      <c r="K28" s="63">
        <f t="shared" si="9"/>
        <v>1782.228</v>
      </c>
      <c r="L28" s="63">
        <f t="shared" si="10"/>
        <v>2509.668</v>
      </c>
      <c r="M28" s="63">
        <f t="shared" si="11"/>
        <v>1054.788</v>
      </c>
      <c r="N28" s="61"/>
    </row>
    <row r="29" spans="1:14">
      <c r="A29" s="60" t="s">
        <v>171</v>
      </c>
      <c r="B29" s="9" t="s">
        <v>214</v>
      </c>
      <c r="C29" s="60" t="s">
        <v>215</v>
      </c>
      <c r="D29" s="9" t="s">
        <v>22</v>
      </c>
      <c r="E29" s="9">
        <v>600</v>
      </c>
      <c r="F29" s="9"/>
      <c r="G29" s="7" t="s">
        <v>135</v>
      </c>
      <c r="H29" s="60">
        <v>553</v>
      </c>
      <c r="I29" s="60">
        <v>265</v>
      </c>
      <c r="J29" s="62">
        <f t="shared" si="8"/>
        <v>0.479204339963834</v>
      </c>
      <c r="K29" s="63">
        <f t="shared" si="9"/>
        <v>3226.1964</v>
      </c>
      <c r="L29" s="63">
        <f t="shared" si="10"/>
        <v>5237.568</v>
      </c>
      <c r="M29" s="63">
        <f t="shared" si="11"/>
        <v>1214.8248</v>
      </c>
      <c r="N29" s="61"/>
    </row>
    <row r="30" spans="1:14">
      <c r="A30" s="60" t="s">
        <v>171</v>
      </c>
      <c r="B30" s="9" t="s">
        <v>214</v>
      </c>
      <c r="C30" s="60" t="s">
        <v>216</v>
      </c>
      <c r="D30" s="9" t="s">
        <v>217</v>
      </c>
      <c r="E30" s="9">
        <v>250</v>
      </c>
      <c r="F30" s="9"/>
      <c r="G30" s="37" t="s">
        <v>218</v>
      </c>
      <c r="H30" s="60">
        <v>250</v>
      </c>
      <c r="I30" s="60">
        <v>80</v>
      </c>
      <c r="J30" s="62">
        <f t="shared" si="8"/>
        <v>0.32</v>
      </c>
      <c r="K30" s="63">
        <f t="shared" si="9"/>
        <v>2182.32</v>
      </c>
      <c r="L30" s="63">
        <f t="shared" si="10"/>
        <v>3091.62</v>
      </c>
      <c r="M30" s="63" t="s">
        <v>20</v>
      </c>
      <c r="N30" s="61"/>
    </row>
    <row r="31" spans="1:14">
      <c r="A31" s="60" t="s">
        <v>171</v>
      </c>
      <c r="B31" s="9" t="s">
        <v>214</v>
      </c>
      <c r="C31" s="60" t="s">
        <v>219</v>
      </c>
      <c r="D31" s="9" t="s">
        <v>22</v>
      </c>
      <c r="E31" s="9">
        <v>500</v>
      </c>
      <c r="F31" s="9"/>
      <c r="G31" s="60" t="s">
        <v>113</v>
      </c>
      <c r="H31" s="60">
        <v>380</v>
      </c>
      <c r="I31" s="60">
        <v>150</v>
      </c>
      <c r="J31" s="62">
        <f t="shared" si="8"/>
        <v>0.394736842105263</v>
      </c>
      <c r="K31" s="63">
        <f t="shared" si="9"/>
        <v>2800.644</v>
      </c>
      <c r="L31" s="63">
        <f t="shared" si="10"/>
        <v>4182.78</v>
      </c>
      <c r="M31" s="63" t="s">
        <v>20</v>
      </c>
      <c r="N31" s="61"/>
    </row>
    <row r="32" spans="1:14">
      <c r="A32" s="60" t="s">
        <v>171</v>
      </c>
      <c r="B32" s="9" t="s">
        <v>220</v>
      </c>
      <c r="C32" s="60" t="s">
        <v>221</v>
      </c>
      <c r="D32" s="9" t="s">
        <v>72</v>
      </c>
      <c r="E32" s="37">
        <v>300</v>
      </c>
      <c r="F32" s="37" t="s">
        <v>174</v>
      </c>
      <c r="G32" s="37" t="s">
        <v>208</v>
      </c>
      <c r="H32" s="60">
        <v>292</v>
      </c>
      <c r="I32" s="60">
        <v>16</v>
      </c>
      <c r="J32" s="62">
        <f t="shared" si="8"/>
        <v>0.0547945205479452</v>
      </c>
      <c r="K32" s="63">
        <f t="shared" si="9"/>
        <v>3957.2736</v>
      </c>
      <c r="L32" s="63">
        <f t="shared" si="10"/>
        <v>5019.336</v>
      </c>
      <c r="M32" s="63">
        <f>MAX((H32*0.6-I32)*10.5*1.732,0)</f>
        <v>2895.2112</v>
      </c>
      <c r="N32" s="61"/>
    </row>
    <row r="33" spans="1:14">
      <c r="A33" s="60" t="s">
        <v>171</v>
      </c>
      <c r="B33" s="9" t="s">
        <v>220</v>
      </c>
      <c r="C33" s="60" t="s">
        <v>222</v>
      </c>
      <c r="D33" s="9" t="s">
        <v>72</v>
      </c>
      <c r="E33" s="37">
        <v>240</v>
      </c>
      <c r="F33" s="37" t="s">
        <v>174</v>
      </c>
      <c r="G33" s="37" t="s">
        <v>223</v>
      </c>
      <c r="H33" s="60">
        <v>240</v>
      </c>
      <c r="I33" s="60">
        <v>68</v>
      </c>
      <c r="J33" s="62">
        <f t="shared" si="8"/>
        <v>0.283333333333333</v>
      </c>
      <c r="K33" s="63">
        <f t="shared" si="9"/>
        <v>2255.064</v>
      </c>
      <c r="L33" s="63">
        <f t="shared" si="10"/>
        <v>3127.992</v>
      </c>
      <c r="M33" s="63" t="s">
        <v>20</v>
      </c>
      <c r="N33" s="61"/>
    </row>
    <row r="34" spans="1:14">
      <c r="A34" s="60" t="s">
        <v>171</v>
      </c>
      <c r="B34" s="9" t="s">
        <v>220</v>
      </c>
      <c r="C34" s="60" t="s">
        <v>224</v>
      </c>
      <c r="D34" s="9" t="s">
        <v>72</v>
      </c>
      <c r="E34" s="37">
        <v>240</v>
      </c>
      <c r="F34" s="37" t="s">
        <v>174</v>
      </c>
      <c r="G34" s="60" t="s">
        <v>208</v>
      </c>
      <c r="H34" s="60">
        <v>240</v>
      </c>
      <c r="I34" s="60">
        <v>24</v>
      </c>
      <c r="J34" s="62">
        <f t="shared" si="8"/>
        <v>0.1</v>
      </c>
      <c r="K34" s="63">
        <f t="shared" si="9"/>
        <v>3055.248</v>
      </c>
      <c r="L34" s="63">
        <f t="shared" si="10"/>
        <v>3928.176</v>
      </c>
      <c r="M34" s="63" t="s">
        <v>20</v>
      </c>
      <c r="N34" s="61"/>
    </row>
    <row r="35" spans="1:14">
      <c r="A35" s="60" t="s">
        <v>171</v>
      </c>
      <c r="B35" s="9" t="s">
        <v>225</v>
      </c>
      <c r="C35" s="60" t="s">
        <v>226</v>
      </c>
      <c r="D35" s="9" t="s">
        <v>22</v>
      </c>
      <c r="E35" s="37">
        <v>300</v>
      </c>
      <c r="F35" s="37" t="s">
        <v>227</v>
      </c>
      <c r="G35" s="60" t="s">
        <v>228</v>
      </c>
      <c r="H35" s="60">
        <v>300</v>
      </c>
      <c r="I35" s="60">
        <v>66</v>
      </c>
      <c r="J35" s="62">
        <f t="shared" si="8"/>
        <v>0.22</v>
      </c>
      <c r="K35" s="63">
        <f t="shared" si="9"/>
        <v>3164.364</v>
      </c>
      <c r="L35" s="63">
        <f t="shared" si="10"/>
        <v>4255.524</v>
      </c>
      <c r="M35" s="63" t="s">
        <v>20</v>
      </c>
      <c r="N35" s="61"/>
    </row>
    <row r="36" spans="1:14">
      <c r="A36" s="60" t="s">
        <v>171</v>
      </c>
      <c r="B36" s="9" t="s">
        <v>225</v>
      </c>
      <c r="C36" s="60" t="s">
        <v>229</v>
      </c>
      <c r="D36" s="9" t="s">
        <v>22</v>
      </c>
      <c r="E36" s="37">
        <v>300</v>
      </c>
      <c r="F36" s="37" t="s">
        <v>227</v>
      </c>
      <c r="G36" s="60" t="s">
        <v>228</v>
      </c>
      <c r="H36" s="60">
        <v>300</v>
      </c>
      <c r="I36" s="60">
        <v>78</v>
      </c>
      <c r="J36" s="62">
        <f t="shared" si="8"/>
        <v>0.26</v>
      </c>
      <c r="K36" s="63">
        <f t="shared" si="9"/>
        <v>2946.132</v>
      </c>
      <c r="L36" s="63">
        <f t="shared" si="10"/>
        <v>4037.292</v>
      </c>
      <c r="M36" s="63">
        <f>MAX((H36*0.6-I36)*10.5*1.732,0)</f>
        <v>1854.972</v>
      </c>
      <c r="N36" s="61"/>
    </row>
    <row r="37" spans="1:14">
      <c r="A37" s="60" t="s">
        <v>171</v>
      </c>
      <c r="B37" s="9" t="s">
        <v>225</v>
      </c>
      <c r="C37" s="60" t="s">
        <v>230</v>
      </c>
      <c r="D37" s="9" t="s">
        <v>22</v>
      </c>
      <c r="E37" s="37">
        <v>300</v>
      </c>
      <c r="F37" s="37" t="s">
        <v>227</v>
      </c>
      <c r="G37" s="60" t="s">
        <v>228</v>
      </c>
      <c r="H37" s="60">
        <v>300</v>
      </c>
      <c r="I37" s="60">
        <v>13</v>
      </c>
      <c r="J37" s="62">
        <f t="shared" si="8"/>
        <v>0.0433333333333333</v>
      </c>
      <c r="K37" s="63">
        <f t="shared" si="9"/>
        <v>4128.222</v>
      </c>
      <c r="L37" s="63">
        <f t="shared" si="10"/>
        <v>5219.382</v>
      </c>
      <c r="M37" s="63" t="s">
        <v>20</v>
      </c>
      <c r="N37" s="61"/>
    </row>
    <row r="38" spans="1:14">
      <c r="A38" s="60" t="s">
        <v>171</v>
      </c>
      <c r="B38" s="9" t="s">
        <v>225</v>
      </c>
      <c r="C38" s="60" t="s">
        <v>231</v>
      </c>
      <c r="D38" s="9" t="s">
        <v>22</v>
      </c>
      <c r="E38" s="37">
        <v>300</v>
      </c>
      <c r="F38" s="37" t="s">
        <v>227</v>
      </c>
      <c r="G38" s="60" t="s">
        <v>228</v>
      </c>
      <c r="H38" s="60">
        <v>300</v>
      </c>
      <c r="I38" s="60">
        <v>84</v>
      </c>
      <c r="J38" s="62">
        <f t="shared" si="8"/>
        <v>0.28</v>
      </c>
      <c r="K38" s="63">
        <f t="shared" si="9"/>
        <v>2837.016</v>
      </c>
      <c r="L38" s="63">
        <f t="shared" si="10"/>
        <v>3928.176</v>
      </c>
      <c r="M38" s="63">
        <f>MAX((H38*0.6-I38)*10.5*1.732,0)</f>
        <v>1745.856</v>
      </c>
      <c r="N38" s="61"/>
    </row>
    <row r="39" spans="1:14">
      <c r="A39" s="60" t="s">
        <v>171</v>
      </c>
      <c r="B39" s="9" t="s">
        <v>232</v>
      </c>
      <c r="C39" s="60" t="s">
        <v>233</v>
      </c>
      <c r="D39" s="9" t="s">
        <v>234</v>
      </c>
      <c r="E39" s="37">
        <v>200</v>
      </c>
      <c r="F39" s="37" t="s">
        <v>174</v>
      </c>
      <c r="G39" s="60" t="s">
        <v>113</v>
      </c>
      <c r="H39" s="60">
        <v>200</v>
      </c>
      <c r="I39" s="60">
        <v>52</v>
      </c>
      <c r="J39" s="62">
        <f t="shared" si="8"/>
        <v>0.26</v>
      </c>
      <c r="K39" s="63">
        <f t="shared" ref="K39:K44" si="12">MAX((H39*0.8-I39)*10.5*1.732,0)</f>
        <v>1964.088</v>
      </c>
      <c r="L39" s="63">
        <f t="shared" ref="L39:L44" si="13">MAX((H39-I39)*10.5*1.732,0)</f>
        <v>2691.528</v>
      </c>
      <c r="M39" s="63" t="s">
        <v>20</v>
      </c>
      <c r="N39" s="61"/>
    </row>
    <row r="40" spans="1:14">
      <c r="A40" s="60" t="s">
        <v>171</v>
      </c>
      <c r="B40" s="9" t="s">
        <v>232</v>
      </c>
      <c r="C40" s="60" t="s">
        <v>235</v>
      </c>
      <c r="D40" s="9" t="s">
        <v>234</v>
      </c>
      <c r="E40" s="37">
        <v>200</v>
      </c>
      <c r="F40" s="37" t="s">
        <v>174</v>
      </c>
      <c r="G40" s="60" t="s">
        <v>113</v>
      </c>
      <c r="H40" s="60">
        <v>200</v>
      </c>
      <c r="I40" s="60">
        <v>26</v>
      </c>
      <c r="J40" s="62">
        <f t="shared" si="8"/>
        <v>0.13</v>
      </c>
      <c r="K40" s="63">
        <f t="shared" si="12"/>
        <v>2436.924</v>
      </c>
      <c r="L40" s="63">
        <f t="shared" si="13"/>
        <v>3164.364</v>
      </c>
      <c r="M40" s="63" t="s">
        <v>20</v>
      </c>
      <c r="N40" s="61"/>
    </row>
    <row r="41" spans="1:14">
      <c r="A41" s="60" t="s">
        <v>171</v>
      </c>
      <c r="B41" s="9" t="s">
        <v>232</v>
      </c>
      <c r="C41" s="60" t="s">
        <v>236</v>
      </c>
      <c r="D41" s="9" t="s">
        <v>234</v>
      </c>
      <c r="E41" s="37">
        <v>160</v>
      </c>
      <c r="F41" s="37" t="s">
        <v>174</v>
      </c>
      <c r="G41" s="60" t="s">
        <v>61</v>
      </c>
      <c r="H41" s="60">
        <v>160</v>
      </c>
      <c r="I41" s="60">
        <v>38</v>
      </c>
      <c r="J41" s="62">
        <f t="shared" si="8"/>
        <v>0.2375</v>
      </c>
      <c r="K41" s="63">
        <f t="shared" si="12"/>
        <v>1636.74</v>
      </c>
      <c r="L41" s="63">
        <f t="shared" si="13"/>
        <v>2218.692</v>
      </c>
      <c r="M41" s="63" t="s">
        <v>20</v>
      </c>
      <c r="N41" s="61"/>
    </row>
    <row r="42" spans="1:14">
      <c r="A42" s="60" t="s">
        <v>171</v>
      </c>
      <c r="B42" s="9" t="s">
        <v>237</v>
      </c>
      <c r="C42" s="60" t="s">
        <v>238</v>
      </c>
      <c r="D42" s="9" t="s">
        <v>239</v>
      </c>
      <c r="E42" s="37">
        <v>150</v>
      </c>
      <c r="F42" s="37" t="s">
        <v>174</v>
      </c>
      <c r="G42" s="60" t="s">
        <v>208</v>
      </c>
      <c r="H42" s="60">
        <v>150</v>
      </c>
      <c r="I42" s="60">
        <v>78</v>
      </c>
      <c r="J42" s="62">
        <f t="shared" si="8"/>
        <v>0.52</v>
      </c>
      <c r="K42" s="63">
        <f t="shared" si="12"/>
        <v>763.812</v>
      </c>
      <c r="L42" s="63">
        <f t="shared" si="13"/>
        <v>1309.392</v>
      </c>
      <c r="M42" s="63" t="s">
        <v>20</v>
      </c>
      <c r="N42" s="61"/>
    </row>
    <row r="43" spans="1:14">
      <c r="A43" s="60" t="s">
        <v>171</v>
      </c>
      <c r="B43" s="9" t="s">
        <v>237</v>
      </c>
      <c r="C43" s="60" t="s">
        <v>240</v>
      </c>
      <c r="D43" s="9" t="s">
        <v>239</v>
      </c>
      <c r="E43" s="37">
        <v>200</v>
      </c>
      <c r="F43" s="37" t="s">
        <v>174</v>
      </c>
      <c r="G43" s="60" t="s">
        <v>208</v>
      </c>
      <c r="H43" s="60">
        <v>200</v>
      </c>
      <c r="I43" s="60">
        <v>79</v>
      </c>
      <c r="J43" s="62">
        <f t="shared" si="8"/>
        <v>0.395</v>
      </c>
      <c r="K43" s="63">
        <f t="shared" si="12"/>
        <v>1473.066</v>
      </c>
      <c r="L43" s="63">
        <f t="shared" si="13"/>
        <v>2200.506</v>
      </c>
      <c r="M43" s="63">
        <f>MAX((H43*0.6-I43)*10.5*1.732,0)</f>
        <v>745.626</v>
      </c>
      <c r="N43" s="61"/>
    </row>
    <row r="44" spans="1:14">
      <c r="A44" s="60" t="s">
        <v>171</v>
      </c>
      <c r="B44" s="9" t="s">
        <v>237</v>
      </c>
      <c r="C44" s="60" t="s">
        <v>241</v>
      </c>
      <c r="D44" s="9" t="s">
        <v>239</v>
      </c>
      <c r="E44" s="37">
        <v>100</v>
      </c>
      <c r="F44" s="37" t="s">
        <v>174</v>
      </c>
      <c r="G44" s="60" t="s">
        <v>61</v>
      </c>
      <c r="H44" s="60">
        <v>100</v>
      </c>
      <c r="I44" s="60">
        <v>51</v>
      </c>
      <c r="J44" s="62">
        <f t="shared" si="8"/>
        <v>0.51</v>
      </c>
      <c r="K44" s="63">
        <f t="shared" si="12"/>
        <v>527.394</v>
      </c>
      <c r="L44" s="63">
        <f t="shared" si="13"/>
        <v>891.114</v>
      </c>
      <c r="M44" s="63" t="s">
        <v>20</v>
      </c>
      <c r="N44" s="61"/>
    </row>
    <row r="45" spans="1:14">
      <c r="A45" s="60" t="s">
        <v>171</v>
      </c>
      <c r="B45" s="9" t="s">
        <v>242</v>
      </c>
      <c r="C45" s="60" t="s">
        <v>243</v>
      </c>
      <c r="D45" s="9" t="s">
        <v>217</v>
      </c>
      <c r="E45" s="9">
        <v>250</v>
      </c>
      <c r="F45" s="9"/>
      <c r="G45" s="60" t="s">
        <v>61</v>
      </c>
      <c r="H45" s="60">
        <v>250</v>
      </c>
      <c r="I45" s="60">
        <v>85</v>
      </c>
      <c r="J45" s="62">
        <f t="shared" si="8"/>
        <v>0.34</v>
      </c>
      <c r="K45" s="63">
        <f t="shared" ref="K45:K47" si="14">MAX((H45*0.8-I45)*10.5*1.732,0)</f>
        <v>2091.39</v>
      </c>
      <c r="L45" s="63">
        <f t="shared" ref="L45:L47" si="15">MAX((H45-I45)*10.5*1.732,0)</f>
        <v>3000.69</v>
      </c>
      <c r="M45" s="63" t="s">
        <v>20</v>
      </c>
      <c r="N45" s="61"/>
    </row>
    <row r="46" spans="1:14">
      <c r="A46" s="60" t="s">
        <v>171</v>
      </c>
      <c r="B46" s="9" t="s">
        <v>242</v>
      </c>
      <c r="C46" s="60" t="s">
        <v>244</v>
      </c>
      <c r="D46" s="9" t="s">
        <v>217</v>
      </c>
      <c r="E46" s="9">
        <v>250</v>
      </c>
      <c r="F46" s="9"/>
      <c r="G46" s="60" t="s">
        <v>61</v>
      </c>
      <c r="H46" s="60">
        <v>250</v>
      </c>
      <c r="I46" s="60">
        <v>80</v>
      </c>
      <c r="J46" s="62">
        <f t="shared" si="8"/>
        <v>0.32</v>
      </c>
      <c r="K46" s="63">
        <f t="shared" si="14"/>
        <v>2182.32</v>
      </c>
      <c r="L46" s="63">
        <f t="shared" si="15"/>
        <v>3091.62</v>
      </c>
      <c r="M46" s="63" t="s">
        <v>20</v>
      </c>
      <c r="N46" s="61"/>
    </row>
    <row r="47" spans="1:14">
      <c r="A47" s="60" t="s">
        <v>171</v>
      </c>
      <c r="B47" s="9" t="s">
        <v>242</v>
      </c>
      <c r="C47" s="60" t="s">
        <v>245</v>
      </c>
      <c r="D47" s="9" t="s">
        <v>217</v>
      </c>
      <c r="E47" s="9">
        <v>250</v>
      </c>
      <c r="F47" s="9"/>
      <c r="G47" s="60" t="s">
        <v>39</v>
      </c>
      <c r="H47" s="60">
        <v>250</v>
      </c>
      <c r="I47" s="60">
        <v>89</v>
      </c>
      <c r="J47" s="62">
        <f t="shared" si="8"/>
        <v>0.356</v>
      </c>
      <c r="K47" s="63">
        <f t="shared" si="14"/>
        <v>2018.646</v>
      </c>
      <c r="L47" s="63">
        <f t="shared" si="15"/>
        <v>2927.946</v>
      </c>
      <c r="M47" s="63" t="s">
        <v>20</v>
      </c>
      <c r="N47" s="61"/>
    </row>
  </sheetData>
  <autoFilter ref="A2:N47"/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9"/>
  <sheetViews>
    <sheetView workbookViewId="0">
      <selection activeCell="F18" sqref="F18"/>
    </sheetView>
  </sheetViews>
  <sheetFormatPr defaultColWidth="9" defaultRowHeight="14.4"/>
  <cols>
    <col min="1" max="1" width="9" style="47"/>
    <col min="2" max="2" width="12.8796296296296" style="46" customWidth="1"/>
    <col min="3" max="3" width="11.3796296296296" style="46" customWidth="1"/>
    <col min="4" max="4" width="9" style="46"/>
    <col min="5" max="5" width="10.8796296296296" style="46" customWidth="1"/>
    <col min="6" max="6" width="10.8796296296296" style="47" customWidth="1"/>
    <col min="7" max="7" width="17.5" style="46" customWidth="1"/>
    <col min="8" max="9" width="9" style="47"/>
    <col min="10" max="10" width="12.6296296296296" style="47"/>
    <col min="11" max="12" width="10.8796296296296" style="47" customWidth="1"/>
    <col min="13" max="13" width="13.3796296296296" style="46" customWidth="1"/>
    <col min="14" max="16384" width="9" style="46"/>
  </cols>
  <sheetData>
    <row r="1" s="46" customFormat="1" ht="75" customHeight="1" spans="1:13">
      <c r="A1" s="48" t="s">
        <v>246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="46" customFormat="1" ht="86.4" spans="1:13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50" t="s">
        <v>8</v>
      </c>
      <c r="I2" s="50" t="s">
        <v>9</v>
      </c>
      <c r="J2" s="49" t="s">
        <v>10</v>
      </c>
      <c r="K2" s="50" t="s">
        <v>11</v>
      </c>
      <c r="L2" s="50" t="s">
        <v>12</v>
      </c>
      <c r="M2" s="50" t="s">
        <v>13</v>
      </c>
    </row>
    <row r="3" s="46" customFormat="1" spans="1:13">
      <c r="A3" s="51" t="s">
        <v>247</v>
      </c>
      <c r="B3" s="8" t="s">
        <v>248</v>
      </c>
      <c r="C3" s="52" t="s">
        <v>249</v>
      </c>
      <c r="D3" s="52" t="s">
        <v>22</v>
      </c>
      <c r="E3" s="9">
        <v>300</v>
      </c>
      <c r="F3" s="51" t="s">
        <v>250</v>
      </c>
      <c r="G3" s="52" t="s">
        <v>39</v>
      </c>
      <c r="H3" s="52">
        <v>440</v>
      </c>
      <c r="I3" s="51">
        <v>225</v>
      </c>
      <c r="J3" s="54">
        <f t="shared" ref="J3:J59" si="0">I3/H3</f>
        <v>0.511363636363636</v>
      </c>
      <c r="K3" s="55">
        <f t="shared" ref="K3:K45" si="1">MAX((H3*0.8-I3)*10.5*1.732,0)</f>
        <v>2309.622</v>
      </c>
      <c r="L3" s="55">
        <f t="shared" ref="L3:L59" si="2">MAX((H3-I3)*10.5*1.732,0)</f>
        <v>3909.99</v>
      </c>
      <c r="M3" s="55">
        <f>MAX((H3*0.6-I3)*10.5*1.732,0)</f>
        <v>709.254</v>
      </c>
    </row>
    <row r="4" s="46" customFormat="1" spans="1:13">
      <c r="A4" s="51" t="s">
        <v>247</v>
      </c>
      <c r="B4" s="8" t="s">
        <v>248</v>
      </c>
      <c r="C4" s="52" t="s">
        <v>251</v>
      </c>
      <c r="D4" s="52" t="s">
        <v>22</v>
      </c>
      <c r="E4" s="9">
        <v>240</v>
      </c>
      <c r="F4" s="51" t="s">
        <v>250</v>
      </c>
      <c r="G4" s="52" t="s">
        <v>39</v>
      </c>
      <c r="H4" s="52">
        <v>440</v>
      </c>
      <c r="I4" s="51">
        <v>243.65</v>
      </c>
      <c r="J4" s="54">
        <f t="shared" si="0"/>
        <v>0.55375</v>
      </c>
      <c r="K4" s="55">
        <f t="shared" si="1"/>
        <v>1970.4531</v>
      </c>
      <c r="L4" s="55">
        <f t="shared" si="2"/>
        <v>3570.8211</v>
      </c>
      <c r="M4" s="55">
        <f>MAX((H4*0.6-I4)*10.5*1.732,0)</f>
        <v>370.0851</v>
      </c>
    </row>
    <row r="5" s="46" customFormat="1" spans="1:13">
      <c r="A5" s="51" t="s">
        <v>247</v>
      </c>
      <c r="B5" s="8" t="s">
        <v>248</v>
      </c>
      <c r="C5" s="52" t="s">
        <v>252</v>
      </c>
      <c r="D5" s="52" t="s">
        <v>22</v>
      </c>
      <c r="E5" s="9">
        <v>240</v>
      </c>
      <c r="F5" s="51" t="s">
        <v>250</v>
      </c>
      <c r="G5" s="52" t="s">
        <v>113</v>
      </c>
      <c r="H5" s="52">
        <v>380</v>
      </c>
      <c r="I5" s="51">
        <v>132.46</v>
      </c>
      <c r="J5" s="54">
        <f t="shared" si="0"/>
        <v>0.348578947368421</v>
      </c>
      <c r="K5" s="55">
        <f t="shared" si="1"/>
        <v>3119.62644</v>
      </c>
      <c r="L5" s="55">
        <f t="shared" si="2"/>
        <v>4501.76244</v>
      </c>
      <c r="M5" s="51" t="s">
        <v>20</v>
      </c>
    </row>
    <row r="6" s="46" customFormat="1" spans="1:13">
      <c r="A6" s="51" t="s">
        <v>247</v>
      </c>
      <c r="B6" s="8" t="s">
        <v>248</v>
      </c>
      <c r="C6" s="52" t="s">
        <v>253</v>
      </c>
      <c r="D6" s="52" t="s">
        <v>22</v>
      </c>
      <c r="E6" s="9">
        <v>240</v>
      </c>
      <c r="F6" s="51" t="s">
        <v>250</v>
      </c>
      <c r="G6" s="52" t="s">
        <v>39</v>
      </c>
      <c r="H6" s="52">
        <v>440</v>
      </c>
      <c r="I6" s="51">
        <v>120.58</v>
      </c>
      <c r="J6" s="54">
        <f t="shared" si="0"/>
        <v>0.274045454545455</v>
      </c>
      <c r="K6" s="55">
        <f t="shared" si="1"/>
        <v>4208.60412</v>
      </c>
      <c r="L6" s="55">
        <f t="shared" si="2"/>
        <v>5808.97212</v>
      </c>
      <c r="M6" s="51" t="s">
        <v>20</v>
      </c>
    </row>
    <row r="7" s="46" customFormat="1" spans="1:13">
      <c r="A7" s="51" t="s">
        <v>247</v>
      </c>
      <c r="B7" s="8" t="s">
        <v>248</v>
      </c>
      <c r="C7" s="52" t="s">
        <v>254</v>
      </c>
      <c r="D7" s="52" t="s">
        <v>22</v>
      </c>
      <c r="E7" s="9">
        <v>240</v>
      </c>
      <c r="F7" s="51" t="s">
        <v>250</v>
      </c>
      <c r="G7" s="52" t="s">
        <v>113</v>
      </c>
      <c r="H7" s="52">
        <v>380</v>
      </c>
      <c r="I7" s="51">
        <v>102.3</v>
      </c>
      <c r="J7" s="54">
        <f t="shared" si="0"/>
        <v>0.269210526315789</v>
      </c>
      <c r="K7" s="55">
        <f t="shared" si="1"/>
        <v>3668.1162</v>
      </c>
      <c r="L7" s="55">
        <f t="shared" si="2"/>
        <v>5050.2522</v>
      </c>
      <c r="M7" s="51" t="s">
        <v>20</v>
      </c>
    </row>
    <row r="8" s="46" customFormat="1" spans="1:13">
      <c r="A8" s="51" t="s">
        <v>247</v>
      </c>
      <c r="B8" s="8" t="s">
        <v>248</v>
      </c>
      <c r="C8" s="52" t="s">
        <v>255</v>
      </c>
      <c r="D8" s="52" t="s">
        <v>22</v>
      </c>
      <c r="E8" s="9">
        <v>300</v>
      </c>
      <c r="F8" s="51" t="s">
        <v>250</v>
      </c>
      <c r="G8" s="52" t="s">
        <v>135</v>
      </c>
      <c r="H8" s="52">
        <v>553</v>
      </c>
      <c r="I8" s="51"/>
      <c r="J8" s="54">
        <f t="shared" si="0"/>
        <v>0</v>
      </c>
      <c r="K8" s="55">
        <f t="shared" si="1"/>
        <v>8045.4864</v>
      </c>
      <c r="L8" s="55">
        <f t="shared" si="2"/>
        <v>10056.858</v>
      </c>
      <c r="M8" s="51" t="s">
        <v>20</v>
      </c>
    </row>
    <row r="9" s="46" customFormat="1" spans="1:13">
      <c r="A9" s="51" t="s">
        <v>247</v>
      </c>
      <c r="B9" s="8" t="s">
        <v>256</v>
      </c>
      <c r="C9" s="52" t="s">
        <v>257</v>
      </c>
      <c r="D9" s="52" t="s">
        <v>72</v>
      </c>
      <c r="E9" s="9">
        <v>210</v>
      </c>
      <c r="F9" s="51" t="s">
        <v>165</v>
      </c>
      <c r="G9" s="52" t="s">
        <v>199</v>
      </c>
      <c r="H9" s="52">
        <v>292</v>
      </c>
      <c r="I9" s="51">
        <v>173.85</v>
      </c>
      <c r="J9" s="54">
        <f t="shared" si="0"/>
        <v>0.595376712328767</v>
      </c>
      <c r="K9" s="55">
        <f t="shared" si="1"/>
        <v>1086.6135</v>
      </c>
      <c r="L9" s="55">
        <f t="shared" si="2"/>
        <v>2148.6759</v>
      </c>
      <c r="M9" s="55">
        <v>0</v>
      </c>
    </row>
    <row r="10" s="46" customFormat="1" spans="1:13">
      <c r="A10" s="51" t="s">
        <v>247</v>
      </c>
      <c r="B10" s="8" t="s">
        <v>256</v>
      </c>
      <c r="C10" s="52" t="s">
        <v>258</v>
      </c>
      <c r="D10" s="52" t="s">
        <v>27</v>
      </c>
      <c r="E10" s="9">
        <v>80</v>
      </c>
      <c r="F10" s="51" t="s">
        <v>165</v>
      </c>
      <c r="G10" s="52" t="s">
        <v>113</v>
      </c>
      <c r="H10" s="52">
        <v>170</v>
      </c>
      <c r="I10" s="51">
        <v>33.18</v>
      </c>
      <c r="J10" s="54">
        <f t="shared" si="0"/>
        <v>0.195176470588235</v>
      </c>
      <c r="K10" s="55">
        <f t="shared" si="1"/>
        <v>1869.88452</v>
      </c>
      <c r="L10" s="55">
        <f t="shared" si="2"/>
        <v>2488.20852</v>
      </c>
      <c r="M10" s="51" t="s">
        <v>20</v>
      </c>
    </row>
    <row r="11" s="46" customFormat="1" spans="1:13">
      <c r="A11" s="51" t="s">
        <v>247</v>
      </c>
      <c r="B11" s="8" t="s">
        <v>256</v>
      </c>
      <c r="C11" s="52" t="s">
        <v>259</v>
      </c>
      <c r="D11" s="52" t="s">
        <v>72</v>
      </c>
      <c r="E11" s="9">
        <v>240</v>
      </c>
      <c r="F11" s="51" t="s">
        <v>165</v>
      </c>
      <c r="G11" s="52" t="s">
        <v>39</v>
      </c>
      <c r="H11" s="52">
        <v>292</v>
      </c>
      <c r="I11" s="51">
        <v>187.36</v>
      </c>
      <c r="J11" s="54">
        <f t="shared" si="0"/>
        <v>0.641643835616438</v>
      </c>
      <c r="K11" s="55">
        <f t="shared" si="1"/>
        <v>840.92064</v>
      </c>
      <c r="L11" s="55">
        <f t="shared" si="2"/>
        <v>1902.98304</v>
      </c>
      <c r="M11" s="51" t="s">
        <v>20</v>
      </c>
    </row>
    <row r="12" s="46" customFormat="1" spans="1:13">
      <c r="A12" s="51" t="s">
        <v>247</v>
      </c>
      <c r="B12" s="8" t="s">
        <v>256</v>
      </c>
      <c r="C12" s="52" t="s">
        <v>260</v>
      </c>
      <c r="D12" s="52" t="s">
        <v>17</v>
      </c>
      <c r="E12" s="9">
        <v>80</v>
      </c>
      <c r="F12" s="51" t="s">
        <v>165</v>
      </c>
      <c r="G12" s="52" t="s">
        <v>70</v>
      </c>
      <c r="H12" s="52">
        <v>200</v>
      </c>
      <c r="I12" s="51">
        <v>100.42</v>
      </c>
      <c r="J12" s="54">
        <f t="shared" si="0"/>
        <v>0.5021</v>
      </c>
      <c r="K12" s="55">
        <f t="shared" si="1"/>
        <v>1083.52188</v>
      </c>
      <c r="L12" s="55">
        <f t="shared" si="2"/>
        <v>1810.96188</v>
      </c>
      <c r="M12" s="55">
        <f>MAX((H12*0.6-I12)*10.5*1.732,0)</f>
        <v>356.08188</v>
      </c>
    </row>
    <row r="13" s="46" customFormat="1" spans="1:13">
      <c r="A13" s="51" t="s">
        <v>247</v>
      </c>
      <c r="B13" s="8" t="s">
        <v>256</v>
      </c>
      <c r="C13" s="52" t="s">
        <v>261</v>
      </c>
      <c r="D13" s="52" t="s">
        <v>72</v>
      </c>
      <c r="E13" s="9">
        <v>120</v>
      </c>
      <c r="F13" s="51" t="s">
        <v>187</v>
      </c>
      <c r="G13" s="52" t="s">
        <v>61</v>
      </c>
      <c r="H13" s="52">
        <v>255</v>
      </c>
      <c r="I13" s="51">
        <v>84.63</v>
      </c>
      <c r="J13" s="54">
        <f t="shared" si="0"/>
        <v>0.331882352941176</v>
      </c>
      <c r="K13" s="55">
        <f t="shared" si="1"/>
        <v>2170.86282</v>
      </c>
      <c r="L13" s="55">
        <f t="shared" si="2"/>
        <v>3098.34882</v>
      </c>
      <c r="M13" s="51" t="s">
        <v>20</v>
      </c>
    </row>
    <row r="14" s="46" customFormat="1" spans="1:13">
      <c r="A14" s="51" t="s">
        <v>247</v>
      </c>
      <c r="B14" s="8" t="s">
        <v>256</v>
      </c>
      <c r="C14" s="52" t="s">
        <v>262</v>
      </c>
      <c r="D14" s="52" t="s">
        <v>17</v>
      </c>
      <c r="E14" s="9">
        <v>80</v>
      </c>
      <c r="F14" s="51" t="s">
        <v>263</v>
      </c>
      <c r="G14" s="52" t="s">
        <v>199</v>
      </c>
      <c r="H14" s="52">
        <v>200</v>
      </c>
      <c r="I14" s="51">
        <v>57.63</v>
      </c>
      <c r="J14" s="54">
        <f t="shared" si="0"/>
        <v>0.28815</v>
      </c>
      <c r="K14" s="55">
        <f t="shared" si="1"/>
        <v>1861.70082</v>
      </c>
      <c r="L14" s="55">
        <f t="shared" si="2"/>
        <v>2589.14082</v>
      </c>
      <c r="M14" s="51" t="s">
        <v>20</v>
      </c>
    </row>
    <row r="15" s="46" customFormat="1" spans="1:13">
      <c r="A15" s="51" t="s">
        <v>247</v>
      </c>
      <c r="B15" s="8" t="s">
        <v>264</v>
      </c>
      <c r="C15" s="52" t="s">
        <v>265</v>
      </c>
      <c r="D15" s="52" t="s">
        <v>72</v>
      </c>
      <c r="E15" s="9">
        <v>180</v>
      </c>
      <c r="F15" s="51" t="s">
        <v>266</v>
      </c>
      <c r="G15" s="52" t="s">
        <v>61</v>
      </c>
      <c r="H15" s="52">
        <v>255</v>
      </c>
      <c r="I15" s="51">
        <v>128.67</v>
      </c>
      <c r="J15" s="54">
        <f t="shared" si="0"/>
        <v>0.504588235294118</v>
      </c>
      <c r="K15" s="55">
        <f t="shared" si="1"/>
        <v>1369.95138</v>
      </c>
      <c r="L15" s="55">
        <f t="shared" si="2"/>
        <v>2297.43738</v>
      </c>
      <c r="M15" s="51" t="s">
        <v>20</v>
      </c>
    </row>
    <row r="16" s="46" customFormat="1" spans="1:13">
      <c r="A16" s="51" t="s">
        <v>247</v>
      </c>
      <c r="B16" s="8" t="s">
        <v>264</v>
      </c>
      <c r="C16" s="52" t="s">
        <v>267</v>
      </c>
      <c r="D16" s="52" t="s">
        <v>154</v>
      </c>
      <c r="E16" s="9">
        <v>0</v>
      </c>
      <c r="F16" s="51" t="s">
        <v>266</v>
      </c>
      <c r="G16" s="52" t="s">
        <v>39</v>
      </c>
      <c r="H16" s="52">
        <v>440</v>
      </c>
      <c r="I16" s="51"/>
      <c r="J16" s="54">
        <f t="shared" si="0"/>
        <v>0</v>
      </c>
      <c r="K16" s="55">
        <f t="shared" si="1"/>
        <v>6401.472</v>
      </c>
      <c r="L16" s="55">
        <f t="shared" si="2"/>
        <v>8001.84</v>
      </c>
      <c r="M16" s="55">
        <f t="shared" ref="M16:M20" si="3">MAX((H16*0.6-I16)*10.5*1.732,0)</f>
        <v>4801.104</v>
      </c>
    </row>
    <row r="17" s="46" customFormat="1" spans="1:13">
      <c r="A17" s="51" t="s">
        <v>247</v>
      </c>
      <c r="B17" s="8" t="s">
        <v>264</v>
      </c>
      <c r="C17" s="52" t="s">
        <v>268</v>
      </c>
      <c r="D17" s="52" t="s">
        <v>154</v>
      </c>
      <c r="E17" s="9">
        <v>0</v>
      </c>
      <c r="F17" s="51" t="s">
        <v>266</v>
      </c>
      <c r="G17" s="52" t="s">
        <v>113</v>
      </c>
      <c r="H17" s="52">
        <v>380</v>
      </c>
      <c r="I17" s="51"/>
      <c r="J17" s="54">
        <f t="shared" si="0"/>
        <v>0</v>
      </c>
      <c r="K17" s="55">
        <f t="shared" si="1"/>
        <v>5528.544</v>
      </c>
      <c r="L17" s="55">
        <f t="shared" si="2"/>
        <v>6910.68</v>
      </c>
      <c r="M17" s="51" t="s">
        <v>20</v>
      </c>
    </row>
    <row r="18" s="46" customFormat="1" spans="1:13">
      <c r="A18" s="51" t="s">
        <v>247</v>
      </c>
      <c r="B18" s="8" t="s">
        <v>264</v>
      </c>
      <c r="C18" s="52" t="s">
        <v>269</v>
      </c>
      <c r="D18" s="52" t="s">
        <v>154</v>
      </c>
      <c r="E18" s="9">
        <v>300</v>
      </c>
      <c r="F18" s="51" t="s">
        <v>266</v>
      </c>
      <c r="G18" s="52" t="s">
        <v>39</v>
      </c>
      <c r="H18" s="52">
        <v>440</v>
      </c>
      <c r="I18" s="51">
        <v>240.52</v>
      </c>
      <c r="J18" s="54">
        <f t="shared" si="0"/>
        <v>0.546636363636364</v>
      </c>
      <c r="K18" s="55">
        <f t="shared" si="1"/>
        <v>2027.37528</v>
      </c>
      <c r="L18" s="55">
        <f t="shared" si="2"/>
        <v>3627.74328</v>
      </c>
      <c r="M18" s="55">
        <f t="shared" si="3"/>
        <v>427.00728</v>
      </c>
    </row>
    <row r="19" s="46" customFormat="1" spans="1:13">
      <c r="A19" s="51" t="s">
        <v>247</v>
      </c>
      <c r="B19" s="8" t="s">
        <v>270</v>
      </c>
      <c r="C19" s="52" t="s">
        <v>271</v>
      </c>
      <c r="D19" s="52" t="s">
        <v>27</v>
      </c>
      <c r="E19" s="9">
        <v>320</v>
      </c>
      <c r="F19" s="51" t="s">
        <v>143</v>
      </c>
      <c r="G19" s="52" t="s">
        <v>113</v>
      </c>
      <c r="H19" s="52">
        <v>328</v>
      </c>
      <c r="I19" s="51">
        <v>248.04</v>
      </c>
      <c r="J19" s="54">
        <f t="shared" si="0"/>
        <v>0.756219512195122</v>
      </c>
      <c r="K19" s="55">
        <f t="shared" si="1"/>
        <v>261.150960000001</v>
      </c>
      <c r="L19" s="55">
        <f t="shared" si="2"/>
        <v>1454.15256</v>
      </c>
      <c r="M19" s="55">
        <f t="shared" si="3"/>
        <v>0</v>
      </c>
    </row>
    <row r="20" s="46" customFormat="1" spans="1:13">
      <c r="A20" s="51" t="s">
        <v>247</v>
      </c>
      <c r="B20" s="8" t="s">
        <v>270</v>
      </c>
      <c r="C20" s="52" t="s">
        <v>272</v>
      </c>
      <c r="D20" s="52" t="s">
        <v>17</v>
      </c>
      <c r="E20" s="9">
        <v>80</v>
      </c>
      <c r="F20" s="51" t="s">
        <v>143</v>
      </c>
      <c r="G20" s="52" t="s">
        <v>70</v>
      </c>
      <c r="H20" s="52">
        <v>200</v>
      </c>
      <c r="I20" s="51">
        <v>36.53</v>
      </c>
      <c r="J20" s="54">
        <f t="shared" si="0"/>
        <v>0.18265</v>
      </c>
      <c r="K20" s="55">
        <f t="shared" si="1"/>
        <v>2245.42542</v>
      </c>
      <c r="L20" s="55">
        <f t="shared" si="2"/>
        <v>2972.86542</v>
      </c>
      <c r="M20" s="55">
        <f t="shared" si="3"/>
        <v>1517.98542</v>
      </c>
    </row>
    <row r="21" s="46" customFormat="1" spans="1:13">
      <c r="A21" s="51" t="s">
        <v>247</v>
      </c>
      <c r="B21" s="8" t="s">
        <v>270</v>
      </c>
      <c r="C21" s="52" t="s">
        <v>273</v>
      </c>
      <c r="D21" s="52" t="s">
        <v>22</v>
      </c>
      <c r="E21" s="9">
        <v>240</v>
      </c>
      <c r="F21" s="51" t="s">
        <v>143</v>
      </c>
      <c r="G21" s="52" t="s">
        <v>135</v>
      </c>
      <c r="H21" s="52">
        <v>328</v>
      </c>
      <c r="I21" s="51">
        <v>20.36</v>
      </c>
      <c r="J21" s="54">
        <f t="shared" si="0"/>
        <v>0.0620731707317073</v>
      </c>
      <c r="K21" s="55">
        <f t="shared" si="1"/>
        <v>4401.73944</v>
      </c>
      <c r="L21" s="55">
        <f t="shared" si="2"/>
        <v>5594.74104</v>
      </c>
      <c r="M21" s="51" t="s">
        <v>20</v>
      </c>
    </row>
    <row r="22" s="46" customFormat="1" spans="1:13">
      <c r="A22" s="51" t="s">
        <v>247</v>
      </c>
      <c r="B22" s="8" t="s">
        <v>270</v>
      </c>
      <c r="C22" s="52" t="s">
        <v>274</v>
      </c>
      <c r="D22" s="52" t="s">
        <v>72</v>
      </c>
      <c r="E22" s="9">
        <v>120</v>
      </c>
      <c r="F22" s="51" t="s">
        <v>143</v>
      </c>
      <c r="G22" s="52" t="s">
        <v>113</v>
      </c>
      <c r="H22" s="52">
        <v>300</v>
      </c>
      <c r="I22" s="51">
        <v>63.89</v>
      </c>
      <c r="J22" s="54">
        <f t="shared" si="0"/>
        <v>0.212966666666667</v>
      </c>
      <c r="K22" s="55">
        <f t="shared" si="1"/>
        <v>3202.73646</v>
      </c>
      <c r="L22" s="55">
        <f t="shared" si="2"/>
        <v>4293.89646</v>
      </c>
      <c r="M22" s="51" t="s">
        <v>20</v>
      </c>
    </row>
    <row r="23" s="46" customFormat="1" spans="1:13">
      <c r="A23" s="51" t="s">
        <v>247</v>
      </c>
      <c r="B23" s="8" t="s">
        <v>275</v>
      </c>
      <c r="C23" s="52" t="s">
        <v>276</v>
      </c>
      <c r="D23" s="52" t="s">
        <v>22</v>
      </c>
      <c r="E23" s="9">
        <v>480</v>
      </c>
      <c r="F23" s="51" t="s">
        <v>250</v>
      </c>
      <c r="G23" s="52" t="s">
        <v>39</v>
      </c>
      <c r="H23" s="52">
        <v>440</v>
      </c>
      <c r="I23" s="51">
        <v>277.44</v>
      </c>
      <c r="J23" s="54">
        <f t="shared" si="0"/>
        <v>0.630545454545455</v>
      </c>
      <c r="K23" s="55">
        <f t="shared" si="1"/>
        <v>1355.94816</v>
      </c>
      <c r="L23" s="55">
        <f t="shared" si="2"/>
        <v>2956.31616</v>
      </c>
      <c r="M23" s="55">
        <f>MAX((H23*0.6-I23)*10.5*1.732,0)</f>
        <v>0</v>
      </c>
    </row>
    <row r="24" s="46" customFormat="1" spans="1:13">
      <c r="A24" s="51" t="s">
        <v>247</v>
      </c>
      <c r="B24" s="8" t="s">
        <v>275</v>
      </c>
      <c r="C24" s="52" t="s">
        <v>277</v>
      </c>
      <c r="D24" s="52" t="s">
        <v>22</v>
      </c>
      <c r="E24" s="9">
        <v>480</v>
      </c>
      <c r="F24" s="51" t="s">
        <v>250</v>
      </c>
      <c r="G24" s="52" t="s">
        <v>135</v>
      </c>
      <c r="H24" s="52">
        <v>553</v>
      </c>
      <c r="I24" s="51">
        <v>418.2</v>
      </c>
      <c r="J24" s="54">
        <f t="shared" si="0"/>
        <v>0.75623869801085</v>
      </c>
      <c r="K24" s="55">
        <f t="shared" si="1"/>
        <v>440.101200000001</v>
      </c>
      <c r="L24" s="55">
        <f t="shared" si="2"/>
        <v>2451.4728</v>
      </c>
      <c r="M24" s="51" t="s">
        <v>20</v>
      </c>
    </row>
    <row r="25" s="46" customFormat="1" spans="1:13">
      <c r="A25" s="51" t="s">
        <v>247</v>
      </c>
      <c r="B25" s="8" t="s">
        <v>275</v>
      </c>
      <c r="C25" s="52" t="s">
        <v>278</v>
      </c>
      <c r="D25" s="52" t="s">
        <v>154</v>
      </c>
      <c r="E25" s="9">
        <v>300</v>
      </c>
      <c r="F25" s="51" t="s">
        <v>250</v>
      </c>
      <c r="G25" s="52" t="s">
        <v>39</v>
      </c>
      <c r="H25" s="52">
        <v>440</v>
      </c>
      <c r="I25" s="51">
        <v>186.66</v>
      </c>
      <c r="J25" s="54">
        <f t="shared" si="0"/>
        <v>0.424227272727273</v>
      </c>
      <c r="K25" s="55">
        <f t="shared" si="1"/>
        <v>3006.87324</v>
      </c>
      <c r="L25" s="55">
        <f t="shared" si="2"/>
        <v>4607.24124</v>
      </c>
      <c r="M25" s="51" t="s">
        <v>20</v>
      </c>
    </row>
    <row r="26" s="46" customFormat="1" spans="1:13">
      <c r="A26" s="51" t="s">
        <v>247</v>
      </c>
      <c r="B26" s="8" t="s">
        <v>275</v>
      </c>
      <c r="C26" s="52" t="s">
        <v>279</v>
      </c>
      <c r="D26" s="52" t="s">
        <v>154</v>
      </c>
      <c r="E26" s="9">
        <v>300</v>
      </c>
      <c r="F26" s="51" t="s">
        <v>250</v>
      </c>
      <c r="G26" s="52" t="s">
        <v>39</v>
      </c>
      <c r="H26" s="52">
        <v>440</v>
      </c>
      <c r="I26" s="51">
        <v>67.62</v>
      </c>
      <c r="J26" s="54">
        <f t="shared" si="0"/>
        <v>0.153681818181818</v>
      </c>
      <c r="K26" s="55">
        <f t="shared" si="1"/>
        <v>5171.73468</v>
      </c>
      <c r="L26" s="55">
        <f t="shared" si="2"/>
        <v>6772.10268</v>
      </c>
      <c r="M26" s="51" t="s">
        <v>20</v>
      </c>
    </row>
    <row r="27" s="46" customFormat="1" spans="1:13">
      <c r="A27" s="51" t="s">
        <v>247</v>
      </c>
      <c r="B27" s="8" t="s">
        <v>275</v>
      </c>
      <c r="C27" s="52" t="s">
        <v>280</v>
      </c>
      <c r="D27" s="52" t="s">
        <v>154</v>
      </c>
      <c r="E27" s="9">
        <v>300</v>
      </c>
      <c r="F27" s="51" t="s">
        <v>250</v>
      </c>
      <c r="G27" s="52" t="s">
        <v>39</v>
      </c>
      <c r="H27" s="52">
        <v>440</v>
      </c>
      <c r="I27" s="51">
        <v>61.24</v>
      </c>
      <c r="J27" s="54">
        <f t="shared" si="0"/>
        <v>0.139181818181818</v>
      </c>
      <c r="K27" s="55">
        <f t="shared" si="1"/>
        <v>5287.76136</v>
      </c>
      <c r="L27" s="55">
        <f t="shared" si="2"/>
        <v>6888.12936</v>
      </c>
      <c r="M27" s="51" t="s">
        <v>20</v>
      </c>
    </row>
    <row r="28" s="46" customFormat="1" spans="1:13">
      <c r="A28" s="51" t="s">
        <v>247</v>
      </c>
      <c r="B28" s="8" t="s">
        <v>275</v>
      </c>
      <c r="C28" s="52" t="s">
        <v>281</v>
      </c>
      <c r="D28" s="52" t="s">
        <v>72</v>
      </c>
      <c r="E28" s="9">
        <v>180</v>
      </c>
      <c r="F28" s="51" t="s">
        <v>250</v>
      </c>
      <c r="G28" s="52" t="s">
        <v>39</v>
      </c>
      <c r="H28" s="52">
        <v>300</v>
      </c>
      <c r="I28" s="51">
        <v>148.92</v>
      </c>
      <c r="J28" s="54">
        <f t="shared" si="0"/>
        <v>0.4964</v>
      </c>
      <c r="K28" s="55">
        <f t="shared" si="1"/>
        <v>1656.38088</v>
      </c>
      <c r="L28" s="55">
        <f t="shared" si="2"/>
        <v>2747.54088</v>
      </c>
      <c r="M28" s="55">
        <v>0</v>
      </c>
    </row>
    <row r="29" s="46" customFormat="1" spans="1:13">
      <c r="A29" s="51" t="s">
        <v>247</v>
      </c>
      <c r="B29" s="8" t="s">
        <v>275</v>
      </c>
      <c r="C29" s="52" t="s">
        <v>282</v>
      </c>
      <c r="D29" s="52" t="s">
        <v>72</v>
      </c>
      <c r="E29" s="9">
        <v>180</v>
      </c>
      <c r="F29" s="51" t="s">
        <v>250</v>
      </c>
      <c r="G29" s="52" t="s">
        <v>135</v>
      </c>
      <c r="H29" s="52">
        <v>553</v>
      </c>
      <c r="I29" s="51">
        <v>48.12</v>
      </c>
      <c r="J29" s="54">
        <f t="shared" si="0"/>
        <v>0.0870162748643761</v>
      </c>
      <c r="K29" s="55">
        <f t="shared" si="1"/>
        <v>7170.37608</v>
      </c>
      <c r="L29" s="55">
        <f t="shared" si="2"/>
        <v>9181.74768</v>
      </c>
      <c r="M29" s="51" t="s">
        <v>20</v>
      </c>
    </row>
    <row r="30" s="46" customFormat="1" spans="1:13">
      <c r="A30" s="51" t="s">
        <v>247</v>
      </c>
      <c r="B30" s="8" t="s">
        <v>283</v>
      </c>
      <c r="C30" s="52" t="s">
        <v>284</v>
      </c>
      <c r="D30" s="52" t="s">
        <v>22</v>
      </c>
      <c r="E30" s="9">
        <v>540</v>
      </c>
      <c r="F30" s="51" t="s">
        <v>250</v>
      </c>
      <c r="G30" s="52" t="s">
        <v>135</v>
      </c>
      <c r="H30" s="52">
        <v>553</v>
      </c>
      <c r="I30" s="51">
        <v>424.36</v>
      </c>
      <c r="J30" s="54">
        <f t="shared" si="0"/>
        <v>0.767377938517179</v>
      </c>
      <c r="K30" s="55">
        <f t="shared" si="1"/>
        <v>328.07544</v>
      </c>
      <c r="L30" s="55">
        <f t="shared" si="2"/>
        <v>2339.44704</v>
      </c>
      <c r="M30" s="51" t="s">
        <v>20</v>
      </c>
    </row>
    <row r="31" s="46" customFormat="1" spans="1:13">
      <c r="A31" s="51" t="s">
        <v>247</v>
      </c>
      <c r="B31" s="8" t="s">
        <v>283</v>
      </c>
      <c r="C31" s="52" t="s">
        <v>285</v>
      </c>
      <c r="D31" s="52" t="s">
        <v>27</v>
      </c>
      <c r="E31" s="9">
        <v>360</v>
      </c>
      <c r="F31" s="51" t="s">
        <v>250</v>
      </c>
      <c r="G31" s="52" t="s">
        <v>113</v>
      </c>
      <c r="H31" s="52">
        <v>380</v>
      </c>
      <c r="I31" s="51">
        <v>297.43</v>
      </c>
      <c r="J31" s="54">
        <f t="shared" si="0"/>
        <v>0.78271052631579</v>
      </c>
      <c r="K31" s="55">
        <f t="shared" si="1"/>
        <v>119.48202</v>
      </c>
      <c r="L31" s="55">
        <f t="shared" si="2"/>
        <v>1501.61802</v>
      </c>
      <c r="M31" s="55">
        <f t="shared" ref="M31:M36" si="4">MAX((H31*0.6-I31)*10.5*1.732,0)</f>
        <v>0</v>
      </c>
    </row>
    <row r="32" s="46" customFormat="1" spans="1:13">
      <c r="A32" s="51" t="s">
        <v>247</v>
      </c>
      <c r="B32" s="8" t="s">
        <v>283</v>
      </c>
      <c r="C32" s="52" t="s">
        <v>286</v>
      </c>
      <c r="D32" s="52" t="s">
        <v>27</v>
      </c>
      <c r="E32" s="9">
        <v>360</v>
      </c>
      <c r="F32" s="51" t="s">
        <v>250</v>
      </c>
      <c r="G32" s="52" t="s">
        <v>39</v>
      </c>
      <c r="H32" s="52">
        <v>400</v>
      </c>
      <c r="I32" s="51">
        <v>84.36</v>
      </c>
      <c r="J32" s="54">
        <f t="shared" si="0"/>
        <v>0.2109</v>
      </c>
      <c r="K32" s="55">
        <f t="shared" si="1"/>
        <v>4285.34904</v>
      </c>
      <c r="L32" s="55">
        <f t="shared" si="2"/>
        <v>5740.22904</v>
      </c>
      <c r="M32" s="51" t="s">
        <v>20</v>
      </c>
    </row>
    <row r="33" s="46" customFormat="1" spans="1:13">
      <c r="A33" s="51" t="s">
        <v>247</v>
      </c>
      <c r="B33" s="8" t="s">
        <v>283</v>
      </c>
      <c r="C33" s="52" t="s">
        <v>287</v>
      </c>
      <c r="D33" s="52" t="s">
        <v>27</v>
      </c>
      <c r="E33" s="9">
        <v>360</v>
      </c>
      <c r="F33" s="51" t="s">
        <v>250</v>
      </c>
      <c r="G33" s="52" t="s">
        <v>39</v>
      </c>
      <c r="H33" s="52">
        <v>400</v>
      </c>
      <c r="I33" s="51">
        <v>215.42</v>
      </c>
      <c r="J33" s="54">
        <f t="shared" si="0"/>
        <v>0.53855</v>
      </c>
      <c r="K33" s="55">
        <f t="shared" si="1"/>
        <v>1901.89188</v>
      </c>
      <c r="L33" s="55">
        <f t="shared" si="2"/>
        <v>3356.77188</v>
      </c>
      <c r="M33" s="55">
        <f t="shared" si="4"/>
        <v>447.01188</v>
      </c>
    </row>
    <row r="34" s="46" customFormat="1" spans="1:13">
      <c r="A34" s="51" t="s">
        <v>247</v>
      </c>
      <c r="B34" s="8" t="s">
        <v>283</v>
      </c>
      <c r="C34" s="52" t="s">
        <v>288</v>
      </c>
      <c r="D34" s="52" t="s">
        <v>27</v>
      </c>
      <c r="E34" s="9">
        <v>360</v>
      </c>
      <c r="F34" s="51" t="s">
        <v>250</v>
      </c>
      <c r="G34" s="52" t="s">
        <v>39</v>
      </c>
      <c r="H34" s="52">
        <v>400</v>
      </c>
      <c r="I34" s="51">
        <v>201.96</v>
      </c>
      <c r="J34" s="54">
        <f t="shared" si="0"/>
        <v>0.5049</v>
      </c>
      <c r="K34" s="55">
        <f t="shared" si="1"/>
        <v>2146.67544</v>
      </c>
      <c r="L34" s="55">
        <f t="shared" si="2"/>
        <v>3601.55544</v>
      </c>
      <c r="M34" s="55">
        <f t="shared" si="4"/>
        <v>691.79544</v>
      </c>
    </row>
    <row r="35" s="46" customFormat="1" spans="1:13">
      <c r="A35" s="51" t="s">
        <v>247</v>
      </c>
      <c r="B35" s="8" t="s">
        <v>283</v>
      </c>
      <c r="C35" s="52" t="s">
        <v>289</v>
      </c>
      <c r="D35" s="52" t="s">
        <v>27</v>
      </c>
      <c r="E35" s="9">
        <v>360</v>
      </c>
      <c r="F35" s="51" t="s">
        <v>250</v>
      </c>
      <c r="G35" s="52" t="s">
        <v>39</v>
      </c>
      <c r="H35" s="52">
        <v>400</v>
      </c>
      <c r="I35" s="51">
        <v>264.9</v>
      </c>
      <c r="J35" s="54">
        <f t="shared" si="0"/>
        <v>0.66225</v>
      </c>
      <c r="K35" s="55">
        <f t="shared" si="1"/>
        <v>1002.0486</v>
      </c>
      <c r="L35" s="55">
        <f t="shared" si="2"/>
        <v>2456.9286</v>
      </c>
      <c r="M35" s="55">
        <f t="shared" si="4"/>
        <v>0</v>
      </c>
    </row>
    <row r="36" s="46" customFormat="1" spans="1:13">
      <c r="A36" s="51" t="s">
        <v>247</v>
      </c>
      <c r="B36" s="8" t="s">
        <v>283</v>
      </c>
      <c r="C36" s="52" t="s">
        <v>290</v>
      </c>
      <c r="D36" s="52" t="s">
        <v>27</v>
      </c>
      <c r="E36" s="9">
        <v>360</v>
      </c>
      <c r="F36" s="51" t="s">
        <v>250</v>
      </c>
      <c r="G36" s="52" t="s">
        <v>39</v>
      </c>
      <c r="H36" s="52">
        <v>400</v>
      </c>
      <c r="I36" s="51">
        <v>300.23</v>
      </c>
      <c r="J36" s="54">
        <f t="shared" si="0"/>
        <v>0.750575</v>
      </c>
      <c r="K36" s="55">
        <f t="shared" si="1"/>
        <v>359.53722</v>
      </c>
      <c r="L36" s="55">
        <f t="shared" si="2"/>
        <v>1814.41722</v>
      </c>
      <c r="M36" s="55">
        <f t="shared" si="4"/>
        <v>0</v>
      </c>
    </row>
    <row r="37" s="46" customFormat="1" spans="1:13">
      <c r="A37" s="51" t="s">
        <v>247</v>
      </c>
      <c r="B37" s="8" t="s">
        <v>291</v>
      </c>
      <c r="C37" s="52" t="s">
        <v>292</v>
      </c>
      <c r="D37" s="52" t="s">
        <v>17</v>
      </c>
      <c r="E37" s="9">
        <v>0</v>
      </c>
      <c r="F37" s="51" t="s">
        <v>266</v>
      </c>
      <c r="G37" s="52" t="s">
        <v>169</v>
      </c>
      <c r="H37" s="52">
        <v>170</v>
      </c>
      <c r="I37" s="51">
        <v>86.45</v>
      </c>
      <c r="J37" s="54">
        <f t="shared" si="0"/>
        <v>0.508529411764706</v>
      </c>
      <c r="K37" s="55">
        <f t="shared" si="1"/>
        <v>901.1163</v>
      </c>
      <c r="L37" s="55">
        <f t="shared" si="2"/>
        <v>1519.4403</v>
      </c>
      <c r="M37" s="51" t="s">
        <v>20</v>
      </c>
    </row>
    <row r="38" s="46" customFormat="1" spans="1:13">
      <c r="A38" s="51" t="s">
        <v>247</v>
      </c>
      <c r="B38" s="8" t="s">
        <v>291</v>
      </c>
      <c r="C38" s="52" t="s">
        <v>293</v>
      </c>
      <c r="D38" s="52" t="s">
        <v>17</v>
      </c>
      <c r="E38" s="9">
        <v>0</v>
      </c>
      <c r="F38" s="51" t="s">
        <v>266</v>
      </c>
      <c r="G38" s="52" t="s">
        <v>169</v>
      </c>
      <c r="H38" s="52">
        <v>170</v>
      </c>
      <c r="I38" s="51">
        <v>73.41</v>
      </c>
      <c r="J38" s="54">
        <f t="shared" si="0"/>
        <v>0.431823529411765</v>
      </c>
      <c r="K38" s="55">
        <f t="shared" si="1"/>
        <v>1138.26174</v>
      </c>
      <c r="L38" s="55">
        <f t="shared" si="2"/>
        <v>1756.58574</v>
      </c>
      <c r="M38" s="51" t="s">
        <v>20</v>
      </c>
    </row>
    <row r="39" s="46" customFormat="1" spans="1:13">
      <c r="A39" s="51" t="s">
        <v>247</v>
      </c>
      <c r="B39" s="8" t="s">
        <v>291</v>
      </c>
      <c r="C39" s="52" t="s">
        <v>294</v>
      </c>
      <c r="D39" s="52" t="s">
        <v>17</v>
      </c>
      <c r="E39" s="9">
        <v>0</v>
      </c>
      <c r="F39" s="51" t="s">
        <v>266</v>
      </c>
      <c r="G39" s="52" t="s">
        <v>113</v>
      </c>
      <c r="H39" s="52">
        <v>200</v>
      </c>
      <c r="I39" s="51">
        <v>69.21</v>
      </c>
      <c r="J39" s="54">
        <f t="shared" si="0"/>
        <v>0.34605</v>
      </c>
      <c r="K39" s="55">
        <f t="shared" si="1"/>
        <v>1651.10694</v>
      </c>
      <c r="L39" s="55">
        <f t="shared" si="2"/>
        <v>2378.54694</v>
      </c>
      <c r="M39" s="55">
        <f t="shared" ref="M39:M41" si="5">MAX((H39*0.6-I39)*10.5*1.732,0)</f>
        <v>923.66694</v>
      </c>
    </row>
    <row r="40" s="46" customFormat="1" spans="1:13">
      <c r="A40" s="51" t="s">
        <v>247</v>
      </c>
      <c r="B40" s="8" t="s">
        <v>291</v>
      </c>
      <c r="C40" s="52" t="s">
        <v>295</v>
      </c>
      <c r="D40" s="52" t="s">
        <v>17</v>
      </c>
      <c r="E40" s="9">
        <v>0</v>
      </c>
      <c r="F40" s="51" t="s">
        <v>266</v>
      </c>
      <c r="G40" s="52" t="s">
        <v>169</v>
      </c>
      <c r="H40" s="52">
        <v>170</v>
      </c>
      <c r="I40" s="51">
        <v>33.59</v>
      </c>
      <c r="J40" s="54">
        <f t="shared" si="0"/>
        <v>0.197588235294118</v>
      </c>
      <c r="K40" s="55">
        <f t="shared" si="1"/>
        <v>1862.42826</v>
      </c>
      <c r="L40" s="55">
        <f t="shared" si="2"/>
        <v>2480.75226</v>
      </c>
      <c r="M40" s="55">
        <f t="shared" si="5"/>
        <v>1244.10426</v>
      </c>
    </row>
    <row r="41" s="46" customFormat="1" spans="1:13">
      <c r="A41" s="51" t="s">
        <v>247</v>
      </c>
      <c r="B41" s="8" t="s">
        <v>296</v>
      </c>
      <c r="C41" s="52" t="s">
        <v>148</v>
      </c>
      <c r="D41" s="53" t="s">
        <v>27</v>
      </c>
      <c r="E41" s="9">
        <v>0</v>
      </c>
      <c r="F41" s="51" t="s">
        <v>266</v>
      </c>
      <c r="G41" s="52" t="s">
        <v>39</v>
      </c>
      <c r="H41" s="52">
        <v>440</v>
      </c>
      <c r="I41" s="51">
        <v>190.45</v>
      </c>
      <c r="J41" s="54">
        <f t="shared" si="0"/>
        <v>0.432840909090909</v>
      </c>
      <c r="K41" s="55">
        <f t="shared" si="1"/>
        <v>2937.9483</v>
      </c>
      <c r="L41" s="55">
        <f t="shared" si="2"/>
        <v>4538.3163</v>
      </c>
      <c r="M41" s="55">
        <f t="shared" si="5"/>
        <v>1337.5803</v>
      </c>
    </row>
    <row r="42" s="46" customFormat="1" spans="1:13">
      <c r="A42" s="51" t="s">
        <v>247</v>
      </c>
      <c r="B42" s="8" t="s">
        <v>296</v>
      </c>
      <c r="C42" s="52" t="s">
        <v>297</v>
      </c>
      <c r="D42" s="53" t="s">
        <v>27</v>
      </c>
      <c r="E42" s="9">
        <v>0</v>
      </c>
      <c r="F42" s="51" t="s">
        <v>266</v>
      </c>
      <c r="G42" s="52" t="s">
        <v>39</v>
      </c>
      <c r="H42" s="52">
        <v>440</v>
      </c>
      <c r="I42" s="51">
        <v>187.85</v>
      </c>
      <c r="J42" s="54">
        <f t="shared" si="0"/>
        <v>0.426931818181818</v>
      </c>
      <c r="K42" s="55">
        <f t="shared" si="1"/>
        <v>2985.2319</v>
      </c>
      <c r="L42" s="55">
        <f t="shared" si="2"/>
        <v>4585.5999</v>
      </c>
      <c r="M42" s="51" t="s">
        <v>20</v>
      </c>
    </row>
    <row r="43" s="46" customFormat="1" spans="1:13">
      <c r="A43" s="51" t="s">
        <v>247</v>
      </c>
      <c r="B43" s="8" t="s">
        <v>296</v>
      </c>
      <c r="C43" s="52" t="s">
        <v>298</v>
      </c>
      <c r="D43" s="53" t="s">
        <v>17</v>
      </c>
      <c r="E43" s="9">
        <v>0</v>
      </c>
      <c r="F43" s="51" t="s">
        <v>266</v>
      </c>
      <c r="G43" s="52" t="s">
        <v>169</v>
      </c>
      <c r="H43" s="52">
        <v>170</v>
      </c>
      <c r="I43" s="51">
        <v>103.95</v>
      </c>
      <c r="J43" s="54">
        <f t="shared" si="0"/>
        <v>0.611470588235294</v>
      </c>
      <c r="K43" s="55">
        <f t="shared" si="1"/>
        <v>582.8613</v>
      </c>
      <c r="L43" s="55">
        <f t="shared" si="2"/>
        <v>1201.1853</v>
      </c>
      <c r="M43" s="51" t="s">
        <v>20</v>
      </c>
    </row>
    <row r="44" s="46" customFormat="1" spans="1:13">
      <c r="A44" s="51" t="s">
        <v>247</v>
      </c>
      <c r="B44" s="8" t="s">
        <v>296</v>
      </c>
      <c r="C44" s="52" t="s">
        <v>31</v>
      </c>
      <c r="D44" s="53" t="s">
        <v>72</v>
      </c>
      <c r="E44" s="9">
        <v>0</v>
      </c>
      <c r="F44" s="51" t="s">
        <v>266</v>
      </c>
      <c r="G44" s="52" t="s">
        <v>199</v>
      </c>
      <c r="H44" s="52">
        <v>300</v>
      </c>
      <c r="I44" s="51">
        <v>167.36</v>
      </c>
      <c r="J44" s="54">
        <f t="shared" si="0"/>
        <v>0.557866666666667</v>
      </c>
      <c r="K44" s="55">
        <f t="shared" si="1"/>
        <v>1321.03104</v>
      </c>
      <c r="L44" s="55">
        <f t="shared" si="2"/>
        <v>2412.19104</v>
      </c>
      <c r="M44" s="51" t="s">
        <v>20</v>
      </c>
    </row>
    <row r="45" s="46" customFormat="1" spans="1:13">
      <c r="A45" s="51" t="s">
        <v>247</v>
      </c>
      <c r="B45" s="8" t="s">
        <v>299</v>
      </c>
      <c r="C45" s="52" t="s">
        <v>300</v>
      </c>
      <c r="D45" s="52" t="s">
        <v>301</v>
      </c>
      <c r="E45" s="9">
        <v>0</v>
      </c>
      <c r="F45" s="51" t="s">
        <v>143</v>
      </c>
      <c r="G45" s="52" t="s">
        <v>39</v>
      </c>
      <c r="H45" s="52">
        <v>328</v>
      </c>
      <c r="I45" s="51">
        <v>300.18</v>
      </c>
      <c r="J45" s="54">
        <f t="shared" si="0"/>
        <v>0.915182926829268</v>
      </c>
      <c r="K45" s="55">
        <f t="shared" si="1"/>
        <v>0</v>
      </c>
      <c r="L45" s="55">
        <f t="shared" si="2"/>
        <v>505.93452</v>
      </c>
      <c r="M45" s="55">
        <f t="shared" ref="M45:M48" si="6">MAX((H45*0.6-I45)*10.5*1.732,0)</f>
        <v>0</v>
      </c>
    </row>
    <row r="46" s="46" customFormat="1" spans="1:13">
      <c r="A46" s="51" t="s">
        <v>247</v>
      </c>
      <c r="B46" s="8" t="s">
        <v>299</v>
      </c>
      <c r="C46" s="52" t="s">
        <v>302</v>
      </c>
      <c r="D46" s="52" t="s">
        <v>303</v>
      </c>
      <c r="E46" s="9">
        <v>0</v>
      </c>
      <c r="F46" s="51" t="s">
        <v>143</v>
      </c>
      <c r="G46" s="52" t="s">
        <v>39</v>
      </c>
      <c r="H46" s="52">
        <v>100</v>
      </c>
      <c r="I46" s="51">
        <v>76.95</v>
      </c>
      <c r="J46" s="54">
        <f t="shared" si="0"/>
        <v>0.7695</v>
      </c>
      <c r="K46" s="55">
        <v>0</v>
      </c>
      <c r="L46" s="55">
        <f t="shared" si="2"/>
        <v>419.1873</v>
      </c>
      <c r="M46" s="55">
        <f t="shared" si="6"/>
        <v>0</v>
      </c>
    </row>
    <row r="47" s="46" customFormat="1" spans="1:13">
      <c r="A47" s="51" t="s">
        <v>247</v>
      </c>
      <c r="B47" s="8" t="s">
        <v>299</v>
      </c>
      <c r="C47" s="52" t="s">
        <v>304</v>
      </c>
      <c r="D47" s="52" t="s">
        <v>303</v>
      </c>
      <c r="E47" s="9">
        <v>0</v>
      </c>
      <c r="F47" s="51" t="s">
        <v>165</v>
      </c>
      <c r="G47" s="52" t="s">
        <v>70</v>
      </c>
      <c r="H47" s="52">
        <v>100</v>
      </c>
      <c r="I47" s="51">
        <v>68.46</v>
      </c>
      <c r="J47" s="54">
        <f t="shared" si="0"/>
        <v>0.6846</v>
      </c>
      <c r="K47" s="55">
        <v>0</v>
      </c>
      <c r="L47" s="55">
        <f t="shared" si="2"/>
        <v>573.58644</v>
      </c>
      <c r="M47" s="55">
        <f t="shared" si="6"/>
        <v>0</v>
      </c>
    </row>
    <row r="48" s="46" customFormat="1" spans="1:13">
      <c r="A48" s="51" t="s">
        <v>247</v>
      </c>
      <c r="B48" s="8" t="s">
        <v>299</v>
      </c>
      <c r="C48" s="52" t="s">
        <v>305</v>
      </c>
      <c r="D48" s="52" t="s">
        <v>301</v>
      </c>
      <c r="E48" s="9">
        <v>0</v>
      </c>
      <c r="F48" s="51" t="s">
        <v>165</v>
      </c>
      <c r="G48" s="52" t="s">
        <v>199</v>
      </c>
      <c r="H48" s="52">
        <v>292</v>
      </c>
      <c r="I48" s="51">
        <v>239.54</v>
      </c>
      <c r="J48" s="54">
        <f t="shared" si="0"/>
        <v>0.820342465753425</v>
      </c>
      <c r="K48" s="55">
        <f t="shared" ref="K48:K59" si="7">MAX((H48*0.8-I48)*10.5*1.732,0)</f>
        <v>0</v>
      </c>
      <c r="L48" s="55">
        <f t="shared" si="2"/>
        <v>954.03756</v>
      </c>
      <c r="M48" s="55">
        <f t="shared" si="6"/>
        <v>0</v>
      </c>
    </row>
    <row r="49" s="46" customFormat="1" spans="1:13">
      <c r="A49" s="51" t="s">
        <v>247</v>
      </c>
      <c r="B49" s="8" t="s">
        <v>306</v>
      </c>
      <c r="C49" s="52" t="s">
        <v>307</v>
      </c>
      <c r="D49" s="52" t="s">
        <v>17</v>
      </c>
      <c r="E49" s="9">
        <v>160</v>
      </c>
      <c r="F49" s="51" t="s">
        <v>250</v>
      </c>
      <c r="G49" s="52" t="s">
        <v>113</v>
      </c>
      <c r="H49" s="52">
        <v>200</v>
      </c>
      <c r="I49" s="51">
        <v>155.84</v>
      </c>
      <c r="J49" s="54">
        <f t="shared" si="0"/>
        <v>0.7792</v>
      </c>
      <c r="K49" s="55">
        <f t="shared" si="7"/>
        <v>75.6537599999999</v>
      </c>
      <c r="L49" s="55">
        <f t="shared" si="2"/>
        <v>803.09376</v>
      </c>
      <c r="M49" s="51" t="s">
        <v>20</v>
      </c>
    </row>
    <row r="50" s="46" customFormat="1" spans="1:13">
      <c r="A50" s="51" t="s">
        <v>247</v>
      </c>
      <c r="B50" s="8" t="s">
        <v>306</v>
      </c>
      <c r="C50" s="52" t="s">
        <v>308</v>
      </c>
      <c r="D50" s="52" t="s">
        <v>17</v>
      </c>
      <c r="E50" s="9">
        <v>160</v>
      </c>
      <c r="F50" s="51" t="s">
        <v>250</v>
      </c>
      <c r="G50" s="52" t="s">
        <v>113</v>
      </c>
      <c r="H50" s="52">
        <v>200</v>
      </c>
      <c r="I50" s="51">
        <v>53.96</v>
      </c>
      <c r="J50" s="54">
        <f t="shared" si="0"/>
        <v>0.2698</v>
      </c>
      <c r="K50" s="55">
        <f t="shared" si="7"/>
        <v>1928.44344</v>
      </c>
      <c r="L50" s="55">
        <f t="shared" si="2"/>
        <v>2655.88344</v>
      </c>
      <c r="M50" s="51" t="s">
        <v>20</v>
      </c>
    </row>
    <row r="51" s="46" customFormat="1" spans="1:13">
      <c r="A51" s="51" t="s">
        <v>247</v>
      </c>
      <c r="B51" s="8" t="s">
        <v>306</v>
      </c>
      <c r="C51" s="52" t="s">
        <v>309</v>
      </c>
      <c r="D51" s="52" t="s">
        <v>17</v>
      </c>
      <c r="E51" s="9">
        <v>160</v>
      </c>
      <c r="F51" s="51" t="s">
        <v>250</v>
      </c>
      <c r="G51" s="52" t="s">
        <v>113</v>
      </c>
      <c r="H51" s="52">
        <v>200</v>
      </c>
      <c r="I51" s="51">
        <v>141.4</v>
      </c>
      <c r="J51" s="54">
        <f t="shared" si="0"/>
        <v>0.707</v>
      </c>
      <c r="K51" s="55">
        <f t="shared" si="7"/>
        <v>338.2596</v>
      </c>
      <c r="L51" s="55">
        <f t="shared" si="2"/>
        <v>1065.6996</v>
      </c>
      <c r="M51" s="51" t="s">
        <v>20</v>
      </c>
    </row>
    <row r="52" s="46" customFormat="1" spans="1:13">
      <c r="A52" s="51" t="s">
        <v>247</v>
      </c>
      <c r="B52" s="8" t="s">
        <v>306</v>
      </c>
      <c r="C52" s="52" t="s">
        <v>310</v>
      </c>
      <c r="D52" s="52" t="s">
        <v>17</v>
      </c>
      <c r="E52" s="9">
        <v>160</v>
      </c>
      <c r="F52" s="51" t="s">
        <v>250</v>
      </c>
      <c r="G52" s="52" t="s">
        <v>39</v>
      </c>
      <c r="H52" s="52">
        <v>200</v>
      </c>
      <c r="I52" s="51">
        <v>100.89</v>
      </c>
      <c r="J52" s="54">
        <f t="shared" si="0"/>
        <v>0.50445</v>
      </c>
      <c r="K52" s="55">
        <f t="shared" si="7"/>
        <v>1074.97446</v>
      </c>
      <c r="L52" s="55">
        <f t="shared" si="2"/>
        <v>1802.41446</v>
      </c>
      <c r="M52" s="51" t="s">
        <v>20</v>
      </c>
    </row>
    <row r="53" s="46" customFormat="1" spans="1:13">
      <c r="A53" s="51" t="s">
        <v>247</v>
      </c>
      <c r="B53" s="8" t="s">
        <v>311</v>
      </c>
      <c r="C53" s="52" t="s">
        <v>312</v>
      </c>
      <c r="D53" s="52" t="s">
        <v>17</v>
      </c>
      <c r="E53" s="9">
        <v>200</v>
      </c>
      <c r="F53" s="51" t="s">
        <v>143</v>
      </c>
      <c r="G53" s="52" t="s">
        <v>113</v>
      </c>
      <c r="H53" s="52">
        <v>200</v>
      </c>
      <c r="I53" s="51">
        <v>176.14</v>
      </c>
      <c r="J53" s="54">
        <f t="shared" si="0"/>
        <v>0.8807</v>
      </c>
      <c r="K53" s="55">
        <f t="shared" si="7"/>
        <v>0</v>
      </c>
      <c r="L53" s="55">
        <f t="shared" si="2"/>
        <v>433.91796</v>
      </c>
      <c r="M53" s="55">
        <f t="shared" ref="M53:M55" si="8">MAX((H53*0.6-I53)*10.5*1.732,0)</f>
        <v>0</v>
      </c>
    </row>
    <row r="54" s="46" customFormat="1" spans="1:13">
      <c r="A54" s="51" t="s">
        <v>247</v>
      </c>
      <c r="B54" s="8" t="s">
        <v>311</v>
      </c>
      <c r="C54" s="52" t="s">
        <v>313</v>
      </c>
      <c r="D54" s="52" t="s">
        <v>17</v>
      </c>
      <c r="E54" s="9">
        <v>80</v>
      </c>
      <c r="F54" s="51" t="s">
        <v>143</v>
      </c>
      <c r="G54" s="52" t="s">
        <v>113</v>
      </c>
      <c r="H54" s="52">
        <v>200</v>
      </c>
      <c r="I54" s="51">
        <v>56.78</v>
      </c>
      <c r="J54" s="54">
        <f t="shared" si="0"/>
        <v>0.2839</v>
      </c>
      <c r="K54" s="55">
        <f t="shared" si="7"/>
        <v>1877.15892</v>
      </c>
      <c r="L54" s="55">
        <f t="shared" si="2"/>
        <v>2604.59892</v>
      </c>
      <c r="M54" s="55">
        <f t="shared" si="8"/>
        <v>1149.71892</v>
      </c>
    </row>
    <row r="55" s="46" customFormat="1" spans="1:13">
      <c r="A55" s="51" t="s">
        <v>247</v>
      </c>
      <c r="B55" s="8" t="s">
        <v>311</v>
      </c>
      <c r="C55" s="52" t="s">
        <v>314</v>
      </c>
      <c r="D55" s="52" t="s">
        <v>17</v>
      </c>
      <c r="E55" s="9">
        <v>80</v>
      </c>
      <c r="F55" s="51" t="s">
        <v>143</v>
      </c>
      <c r="G55" s="52" t="s">
        <v>113</v>
      </c>
      <c r="H55" s="52">
        <v>200</v>
      </c>
      <c r="I55" s="51">
        <v>64.56</v>
      </c>
      <c r="J55" s="54">
        <f t="shared" si="0"/>
        <v>0.3228</v>
      </c>
      <c r="K55" s="55">
        <f t="shared" si="7"/>
        <v>1735.67184</v>
      </c>
      <c r="L55" s="55">
        <f t="shared" si="2"/>
        <v>2463.11184</v>
      </c>
      <c r="M55" s="55">
        <f t="shared" si="8"/>
        <v>1008.23184</v>
      </c>
    </row>
    <row r="56" s="46" customFormat="1" spans="1:13">
      <c r="A56" s="51" t="s">
        <v>247</v>
      </c>
      <c r="B56" s="8" t="s">
        <v>315</v>
      </c>
      <c r="C56" s="52" t="s">
        <v>316</v>
      </c>
      <c r="D56" s="52" t="s">
        <v>22</v>
      </c>
      <c r="E56" s="9">
        <v>240</v>
      </c>
      <c r="F56" s="51" t="s">
        <v>250</v>
      </c>
      <c r="G56" s="52" t="s">
        <v>39</v>
      </c>
      <c r="H56" s="52">
        <v>440</v>
      </c>
      <c r="I56" s="51">
        <v>59.11</v>
      </c>
      <c r="J56" s="54">
        <f t="shared" si="0"/>
        <v>0.134340909090909</v>
      </c>
      <c r="K56" s="55">
        <f t="shared" si="7"/>
        <v>5326.49754</v>
      </c>
      <c r="L56" s="55">
        <f t="shared" si="2"/>
        <v>6926.86554</v>
      </c>
      <c r="M56" s="51" t="s">
        <v>20</v>
      </c>
    </row>
    <row r="57" s="46" customFormat="1" spans="1:13">
      <c r="A57" s="51" t="s">
        <v>247</v>
      </c>
      <c r="B57" s="8" t="s">
        <v>315</v>
      </c>
      <c r="C57" s="52" t="s">
        <v>42</v>
      </c>
      <c r="D57" s="52" t="s">
        <v>22</v>
      </c>
      <c r="E57" s="9">
        <v>240</v>
      </c>
      <c r="F57" s="51" t="s">
        <v>250</v>
      </c>
      <c r="G57" s="52" t="s">
        <v>70</v>
      </c>
      <c r="H57" s="52">
        <v>560</v>
      </c>
      <c r="I57" s="51">
        <v>167.36</v>
      </c>
      <c r="J57" s="54">
        <f t="shared" si="0"/>
        <v>0.298857142857143</v>
      </c>
      <c r="K57" s="55">
        <f t="shared" si="7"/>
        <v>5103.71904</v>
      </c>
      <c r="L57" s="55">
        <f t="shared" si="2"/>
        <v>7140.55104</v>
      </c>
      <c r="M57" s="51" t="s">
        <v>20</v>
      </c>
    </row>
    <row r="58" s="46" customFormat="1" spans="1:13">
      <c r="A58" s="51" t="s">
        <v>247</v>
      </c>
      <c r="B58" s="8" t="s">
        <v>315</v>
      </c>
      <c r="C58" s="52" t="s">
        <v>241</v>
      </c>
      <c r="D58" s="52" t="s">
        <v>22</v>
      </c>
      <c r="E58" s="9">
        <v>240</v>
      </c>
      <c r="F58" s="51" t="s">
        <v>250</v>
      </c>
      <c r="G58" s="52" t="s">
        <v>113</v>
      </c>
      <c r="H58" s="52">
        <v>380</v>
      </c>
      <c r="I58" s="51">
        <v>150.94</v>
      </c>
      <c r="J58" s="54">
        <f t="shared" si="0"/>
        <v>0.397210526315789</v>
      </c>
      <c r="K58" s="55">
        <f t="shared" si="7"/>
        <v>2783.54916</v>
      </c>
      <c r="L58" s="55">
        <f t="shared" si="2"/>
        <v>4165.68516</v>
      </c>
      <c r="M58" s="55">
        <f>MAX((H58*0.6-I58)*10.5*1.732,0)</f>
        <v>1401.41316</v>
      </c>
    </row>
    <row r="59" s="46" customFormat="1" spans="1:13">
      <c r="A59" s="51" t="s">
        <v>247</v>
      </c>
      <c r="B59" s="8" t="s">
        <v>315</v>
      </c>
      <c r="C59" s="52" t="s">
        <v>317</v>
      </c>
      <c r="D59" s="52" t="s">
        <v>22</v>
      </c>
      <c r="E59" s="9">
        <v>240</v>
      </c>
      <c r="F59" s="51" t="s">
        <v>250</v>
      </c>
      <c r="G59" s="52" t="s">
        <v>39</v>
      </c>
      <c r="H59" s="52">
        <v>440</v>
      </c>
      <c r="I59" s="51">
        <v>90.44</v>
      </c>
      <c r="J59" s="54">
        <f t="shared" si="0"/>
        <v>0.205545454545455</v>
      </c>
      <c r="K59" s="55">
        <f t="shared" si="7"/>
        <v>4756.73016</v>
      </c>
      <c r="L59" s="55">
        <f t="shared" si="2"/>
        <v>6357.09816</v>
      </c>
      <c r="M59" s="51" t="s">
        <v>20</v>
      </c>
    </row>
  </sheetData>
  <autoFilter ref="A2:M59"/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7"/>
  <sheetViews>
    <sheetView workbookViewId="0">
      <selection activeCell="G24" sqref="G24"/>
    </sheetView>
  </sheetViews>
  <sheetFormatPr defaultColWidth="9" defaultRowHeight="14.4"/>
  <cols>
    <col min="1" max="6" width="9" style="3"/>
    <col min="7" max="7" width="21.25" style="3" customWidth="1"/>
    <col min="8" max="8" width="9" style="3"/>
    <col min="9" max="9" width="18.6296296296296" style="3" customWidth="1"/>
    <col min="10" max="10" width="15.25" style="3" customWidth="1"/>
    <col min="11" max="13" width="15.8796296296296" style="3" customWidth="1"/>
    <col min="14" max="16384" width="9" style="3"/>
  </cols>
  <sheetData>
    <row r="1" s="1" customFormat="1" ht="25.8" spans="1:13">
      <c r="A1" s="4" t="s">
        <v>318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3.2" spans="1:13">
      <c r="A2" s="5" t="s">
        <v>319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6" t="s">
        <v>320</v>
      </c>
      <c r="L2" s="6" t="s">
        <v>321</v>
      </c>
      <c r="M2" s="6" t="s">
        <v>13</v>
      </c>
    </row>
    <row r="3" s="1" customFormat="1" spans="1:13">
      <c r="A3" s="7" t="s">
        <v>322</v>
      </c>
      <c r="B3" s="8" t="s">
        <v>323</v>
      </c>
      <c r="C3" s="8" t="s">
        <v>324</v>
      </c>
      <c r="D3" s="9" t="s">
        <v>22</v>
      </c>
      <c r="E3" s="9">
        <v>420</v>
      </c>
      <c r="F3" s="7" t="s">
        <v>151</v>
      </c>
      <c r="G3" s="9" t="s">
        <v>325</v>
      </c>
      <c r="H3" s="7">
        <v>420</v>
      </c>
      <c r="I3" s="7">
        <v>209</v>
      </c>
      <c r="J3" s="29">
        <f t="shared" ref="J3:J66" si="0">I3/H3</f>
        <v>0.497619047619048</v>
      </c>
      <c r="K3" s="30">
        <f t="shared" ref="K3:K66" si="1">MAX((H3*0.8-I3)*10.5*1.732,0)</f>
        <v>2309.622</v>
      </c>
      <c r="L3" s="30">
        <f t="shared" ref="L3:L66" si="2">MAX((H3-I3)*10.5*1.732,0)</f>
        <v>3837.246</v>
      </c>
      <c r="M3" s="30">
        <f t="shared" ref="M3:M6" si="3">MAX((H3*0.6-I3)*10.5*1.732,0)</f>
        <v>781.998</v>
      </c>
    </row>
    <row r="4" s="1" customFormat="1" spans="1:13">
      <c r="A4" s="7" t="s">
        <v>322</v>
      </c>
      <c r="B4" s="8" t="s">
        <v>323</v>
      </c>
      <c r="C4" s="8" t="s">
        <v>326</v>
      </c>
      <c r="D4" s="9" t="s">
        <v>22</v>
      </c>
      <c r="E4" s="9">
        <v>540</v>
      </c>
      <c r="F4" s="7" t="s">
        <v>250</v>
      </c>
      <c r="G4" s="9" t="s">
        <v>325</v>
      </c>
      <c r="H4" s="7">
        <v>540</v>
      </c>
      <c r="I4" s="7">
        <v>425.5</v>
      </c>
      <c r="J4" s="29">
        <f t="shared" si="0"/>
        <v>0.787962962962963</v>
      </c>
      <c r="K4" s="30">
        <f t="shared" si="1"/>
        <v>118.209</v>
      </c>
      <c r="L4" s="30">
        <f t="shared" si="2"/>
        <v>2082.297</v>
      </c>
      <c r="M4" s="30">
        <f t="shared" si="3"/>
        <v>0</v>
      </c>
    </row>
    <row r="5" s="1" customFormat="1" spans="1:13">
      <c r="A5" s="7" t="s">
        <v>322</v>
      </c>
      <c r="B5" s="8" t="s">
        <v>323</v>
      </c>
      <c r="C5" s="8" t="s">
        <v>327</v>
      </c>
      <c r="D5" s="9" t="s">
        <v>154</v>
      </c>
      <c r="E5" s="9">
        <v>450</v>
      </c>
      <c r="F5" s="7" t="s">
        <v>250</v>
      </c>
      <c r="G5" s="9" t="s">
        <v>325</v>
      </c>
      <c r="H5" s="7">
        <v>450</v>
      </c>
      <c r="I5" s="7">
        <v>346.7</v>
      </c>
      <c r="J5" s="29">
        <f t="shared" si="0"/>
        <v>0.770444444444444</v>
      </c>
      <c r="K5" s="30">
        <f t="shared" si="1"/>
        <v>241.8738</v>
      </c>
      <c r="L5" s="30">
        <f t="shared" si="2"/>
        <v>1878.6138</v>
      </c>
      <c r="M5" s="30">
        <f t="shared" si="3"/>
        <v>0</v>
      </c>
    </row>
    <row r="6" s="1" customFormat="1" spans="1:13">
      <c r="A6" s="7" t="s">
        <v>322</v>
      </c>
      <c r="B6" s="8" t="s">
        <v>323</v>
      </c>
      <c r="C6" s="8" t="s">
        <v>328</v>
      </c>
      <c r="D6" s="9" t="s">
        <v>154</v>
      </c>
      <c r="E6" s="9">
        <v>450</v>
      </c>
      <c r="F6" s="7" t="s">
        <v>151</v>
      </c>
      <c r="G6" s="9" t="s">
        <v>325</v>
      </c>
      <c r="H6" s="7">
        <v>450</v>
      </c>
      <c r="I6" s="7">
        <v>301.97</v>
      </c>
      <c r="J6" s="29">
        <f t="shared" si="0"/>
        <v>0.671044444444445</v>
      </c>
      <c r="K6" s="30">
        <f t="shared" si="1"/>
        <v>1055.33358</v>
      </c>
      <c r="L6" s="30">
        <f t="shared" si="2"/>
        <v>2692.07358</v>
      </c>
      <c r="M6" s="30">
        <f t="shared" si="3"/>
        <v>0</v>
      </c>
    </row>
    <row r="7" s="1" customFormat="1" spans="1:13">
      <c r="A7" s="7" t="s">
        <v>322</v>
      </c>
      <c r="B7" s="8" t="s">
        <v>323</v>
      </c>
      <c r="C7" s="8" t="s">
        <v>329</v>
      </c>
      <c r="D7" s="9" t="s">
        <v>22</v>
      </c>
      <c r="E7" s="9">
        <v>540</v>
      </c>
      <c r="F7" s="7" t="s">
        <v>250</v>
      </c>
      <c r="G7" s="9" t="s">
        <v>325</v>
      </c>
      <c r="H7" s="7">
        <v>540</v>
      </c>
      <c r="I7" s="7">
        <v>336.68</v>
      </c>
      <c r="J7" s="29">
        <f t="shared" si="0"/>
        <v>0.623481481481482</v>
      </c>
      <c r="K7" s="30">
        <f t="shared" si="1"/>
        <v>1733.48952</v>
      </c>
      <c r="L7" s="30">
        <f t="shared" si="2"/>
        <v>3697.57752</v>
      </c>
      <c r="M7" s="30" t="s">
        <v>20</v>
      </c>
    </row>
    <row r="8" s="1" customFormat="1" spans="1:13">
      <c r="A8" s="7" t="s">
        <v>322</v>
      </c>
      <c r="B8" s="8" t="s">
        <v>323</v>
      </c>
      <c r="C8" s="8" t="s">
        <v>330</v>
      </c>
      <c r="D8" s="9" t="s">
        <v>22</v>
      </c>
      <c r="E8" s="9">
        <v>480</v>
      </c>
      <c r="F8" s="7" t="s">
        <v>250</v>
      </c>
      <c r="G8" s="9" t="s">
        <v>325</v>
      </c>
      <c r="H8" s="7">
        <v>480</v>
      </c>
      <c r="I8" s="7">
        <v>114.39</v>
      </c>
      <c r="J8" s="29">
        <f t="shared" si="0"/>
        <v>0.2383125</v>
      </c>
      <c r="K8" s="30">
        <f t="shared" si="1"/>
        <v>4903.12746</v>
      </c>
      <c r="L8" s="30">
        <f t="shared" si="2"/>
        <v>6648.98346</v>
      </c>
      <c r="M8" s="30">
        <f t="shared" ref="M8:M13" si="4">MAX((H8*0.6-I8)*10.5*1.732,0)</f>
        <v>3157.27146</v>
      </c>
    </row>
    <row r="9" s="1" customFormat="1" spans="1:13">
      <c r="A9" s="7" t="s">
        <v>322</v>
      </c>
      <c r="B9" s="8" t="s">
        <v>323</v>
      </c>
      <c r="C9" s="8" t="s">
        <v>331</v>
      </c>
      <c r="D9" s="9" t="s">
        <v>72</v>
      </c>
      <c r="E9" s="9">
        <v>300</v>
      </c>
      <c r="F9" s="7" t="s">
        <v>250</v>
      </c>
      <c r="G9" s="9" t="s">
        <v>61</v>
      </c>
      <c r="H9" s="7">
        <v>255</v>
      </c>
      <c r="I9" s="7">
        <v>63.68</v>
      </c>
      <c r="J9" s="29">
        <f t="shared" si="0"/>
        <v>0.249725490196078</v>
      </c>
      <c r="K9" s="30">
        <f t="shared" si="1"/>
        <v>2551.85952</v>
      </c>
      <c r="L9" s="30">
        <f t="shared" si="2"/>
        <v>3479.34552</v>
      </c>
      <c r="M9" s="30" t="s">
        <v>20</v>
      </c>
    </row>
    <row r="10" s="1" customFormat="1" ht="41" customHeight="1" spans="1:13">
      <c r="A10" s="7" t="s">
        <v>322</v>
      </c>
      <c r="B10" s="8" t="s">
        <v>332</v>
      </c>
      <c r="C10" s="8" t="s">
        <v>333</v>
      </c>
      <c r="D10" s="9" t="s">
        <v>22</v>
      </c>
      <c r="E10" s="9">
        <v>600</v>
      </c>
      <c r="F10" s="7" t="s">
        <v>250</v>
      </c>
      <c r="G10" s="9" t="s">
        <v>334</v>
      </c>
      <c r="H10" s="7">
        <v>410</v>
      </c>
      <c r="I10" s="7">
        <v>221.45</v>
      </c>
      <c r="J10" s="29">
        <f t="shared" si="0"/>
        <v>0.540121951219512</v>
      </c>
      <c r="K10" s="30">
        <f t="shared" si="1"/>
        <v>1937.7183</v>
      </c>
      <c r="L10" s="30">
        <f t="shared" si="2"/>
        <v>3428.9703</v>
      </c>
      <c r="M10" s="30">
        <f t="shared" si="4"/>
        <v>446.4663</v>
      </c>
    </row>
    <row r="11" s="1" customFormat="1" spans="1:13">
      <c r="A11" s="7" t="s">
        <v>322</v>
      </c>
      <c r="B11" s="8" t="s">
        <v>332</v>
      </c>
      <c r="C11" s="8" t="s">
        <v>335</v>
      </c>
      <c r="D11" s="9" t="s">
        <v>22</v>
      </c>
      <c r="E11" s="9">
        <v>600</v>
      </c>
      <c r="F11" s="7" t="s">
        <v>250</v>
      </c>
      <c r="G11" s="9" t="s">
        <v>325</v>
      </c>
      <c r="H11" s="7">
        <v>553</v>
      </c>
      <c r="I11" s="7">
        <v>442.54</v>
      </c>
      <c r="J11" s="29">
        <f t="shared" si="0"/>
        <v>0.800253164556962</v>
      </c>
      <c r="K11" s="30">
        <f t="shared" si="1"/>
        <v>0</v>
      </c>
      <c r="L11" s="30">
        <f t="shared" si="2"/>
        <v>2008.82556</v>
      </c>
      <c r="M11" s="30">
        <f t="shared" si="4"/>
        <v>0</v>
      </c>
    </row>
    <row r="12" s="1" customFormat="1" spans="1:13">
      <c r="A12" s="7" t="s">
        <v>322</v>
      </c>
      <c r="B12" s="8" t="s">
        <v>332</v>
      </c>
      <c r="C12" s="8" t="s">
        <v>336</v>
      </c>
      <c r="D12" s="9" t="s">
        <v>22</v>
      </c>
      <c r="E12" s="9">
        <v>600</v>
      </c>
      <c r="F12" s="7" t="s">
        <v>337</v>
      </c>
      <c r="G12" s="9" t="s">
        <v>325</v>
      </c>
      <c r="H12" s="7">
        <v>553</v>
      </c>
      <c r="I12" s="7">
        <v>280.15</v>
      </c>
      <c r="J12" s="29">
        <f t="shared" si="0"/>
        <v>0.506600361663653</v>
      </c>
      <c r="K12" s="30">
        <f t="shared" si="1"/>
        <v>2950.6785</v>
      </c>
      <c r="L12" s="30">
        <f t="shared" si="2"/>
        <v>4962.0501</v>
      </c>
      <c r="M12" s="30">
        <f t="shared" si="4"/>
        <v>939.306900000001</v>
      </c>
    </row>
    <row r="13" s="1" customFormat="1" spans="1:13">
      <c r="A13" s="7" t="s">
        <v>322</v>
      </c>
      <c r="B13" s="8" t="s">
        <v>332</v>
      </c>
      <c r="C13" s="8" t="s">
        <v>338</v>
      </c>
      <c r="D13" s="9" t="s">
        <v>22</v>
      </c>
      <c r="E13" s="9">
        <v>600</v>
      </c>
      <c r="F13" s="7" t="s">
        <v>250</v>
      </c>
      <c r="G13" s="9" t="s">
        <v>39</v>
      </c>
      <c r="H13" s="7">
        <v>410</v>
      </c>
      <c r="I13" s="7">
        <v>306.16</v>
      </c>
      <c r="J13" s="29">
        <f t="shared" si="0"/>
        <v>0.746731707317073</v>
      </c>
      <c r="K13" s="30">
        <f t="shared" si="1"/>
        <v>397.18224</v>
      </c>
      <c r="L13" s="30">
        <f t="shared" si="2"/>
        <v>1888.43424</v>
      </c>
      <c r="M13" s="30">
        <f t="shared" si="4"/>
        <v>0</v>
      </c>
    </row>
    <row r="14" s="1" customFormat="1" spans="1:13">
      <c r="A14" s="7" t="s">
        <v>322</v>
      </c>
      <c r="B14" s="8" t="s">
        <v>332</v>
      </c>
      <c r="C14" s="8" t="s">
        <v>339</v>
      </c>
      <c r="D14" s="9" t="s">
        <v>22</v>
      </c>
      <c r="E14" s="9">
        <v>600</v>
      </c>
      <c r="F14" s="7" t="s">
        <v>250</v>
      </c>
      <c r="G14" s="9" t="s">
        <v>325</v>
      </c>
      <c r="H14" s="7">
        <v>553</v>
      </c>
      <c r="I14" s="7">
        <v>331</v>
      </c>
      <c r="J14" s="29">
        <f t="shared" si="0"/>
        <v>0.598553345388788</v>
      </c>
      <c r="K14" s="30">
        <f t="shared" si="1"/>
        <v>2025.9204</v>
      </c>
      <c r="L14" s="30">
        <f t="shared" si="2"/>
        <v>4037.292</v>
      </c>
      <c r="M14" s="30" t="s">
        <v>20</v>
      </c>
    </row>
    <row r="15" s="1" customFormat="1" spans="1:13">
      <c r="A15" s="7" t="s">
        <v>322</v>
      </c>
      <c r="B15" s="8" t="s">
        <v>332</v>
      </c>
      <c r="C15" s="8" t="s">
        <v>340</v>
      </c>
      <c r="D15" s="9" t="s">
        <v>22</v>
      </c>
      <c r="E15" s="9">
        <v>600</v>
      </c>
      <c r="F15" s="7" t="s">
        <v>134</v>
      </c>
      <c r="G15" s="9" t="s">
        <v>325</v>
      </c>
      <c r="H15" s="7">
        <v>374</v>
      </c>
      <c r="I15" s="7">
        <v>266.08</v>
      </c>
      <c r="J15" s="29">
        <f t="shared" si="0"/>
        <v>0.71144385026738</v>
      </c>
      <c r="K15" s="30">
        <f t="shared" si="1"/>
        <v>602.32032</v>
      </c>
      <c r="L15" s="30">
        <f t="shared" si="2"/>
        <v>1962.63312</v>
      </c>
      <c r="M15" s="30" t="s">
        <v>20</v>
      </c>
    </row>
    <row r="16" s="1" customFormat="1" spans="1:13">
      <c r="A16" s="7" t="s">
        <v>322</v>
      </c>
      <c r="B16" s="8" t="s">
        <v>332</v>
      </c>
      <c r="C16" s="8" t="s">
        <v>341</v>
      </c>
      <c r="D16" s="9" t="s">
        <v>72</v>
      </c>
      <c r="E16" s="9">
        <v>300</v>
      </c>
      <c r="F16" s="10" t="s">
        <v>250</v>
      </c>
      <c r="G16" s="9" t="s">
        <v>325</v>
      </c>
      <c r="H16" s="7">
        <v>300</v>
      </c>
      <c r="I16" s="7">
        <v>150.79</v>
      </c>
      <c r="J16" s="29">
        <f t="shared" si="0"/>
        <v>0.502633333333333</v>
      </c>
      <c r="K16" s="30">
        <f t="shared" si="1"/>
        <v>1622.37306</v>
      </c>
      <c r="L16" s="30">
        <f t="shared" si="2"/>
        <v>2713.53306</v>
      </c>
      <c r="M16" s="30" t="s">
        <v>20</v>
      </c>
    </row>
    <row r="17" s="1" customFormat="1" spans="1:13">
      <c r="A17" s="7" t="s">
        <v>322</v>
      </c>
      <c r="B17" s="8" t="s">
        <v>332</v>
      </c>
      <c r="C17" s="8" t="s">
        <v>342</v>
      </c>
      <c r="D17" s="9" t="s">
        <v>72</v>
      </c>
      <c r="E17" s="9">
        <v>300</v>
      </c>
      <c r="F17" s="10" t="s">
        <v>250</v>
      </c>
      <c r="G17" s="9" t="s">
        <v>325</v>
      </c>
      <c r="H17" s="7">
        <v>300</v>
      </c>
      <c r="I17" s="7">
        <v>158</v>
      </c>
      <c r="J17" s="29">
        <f t="shared" si="0"/>
        <v>0.526666666666667</v>
      </c>
      <c r="K17" s="30">
        <f t="shared" si="1"/>
        <v>1491.252</v>
      </c>
      <c r="L17" s="30">
        <f t="shared" si="2"/>
        <v>2582.412</v>
      </c>
      <c r="M17" s="30" t="s">
        <v>20</v>
      </c>
    </row>
    <row r="18" s="1" customFormat="1" ht="15.6" spans="1:13">
      <c r="A18" s="7" t="s">
        <v>322</v>
      </c>
      <c r="B18" s="8" t="s">
        <v>332</v>
      </c>
      <c r="C18" s="8" t="s">
        <v>343</v>
      </c>
      <c r="D18" s="9" t="s">
        <v>22</v>
      </c>
      <c r="E18" s="9">
        <v>600</v>
      </c>
      <c r="F18" s="7" t="s">
        <v>143</v>
      </c>
      <c r="G18" s="9" t="s">
        <v>325</v>
      </c>
      <c r="H18" s="7">
        <v>328</v>
      </c>
      <c r="I18" s="31">
        <v>114.328</v>
      </c>
      <c r="J18" s="29">
        <f t="shared" si="0"/>
        <v>0.348560975609756</v>
      </c>
      <c r="K18" s="30">
        <f t="shared" si="1"/>
        <v>2692.837392</v>
      </c>
      <c r="L18" s="30">
        <f t="shared" si="2"/>
        <v>3885.838992</v>
      </c>
      <c r="M18" s="30" t="s">
        <v>20</v>
      </c>
    </row>
    <row r="19" s="1" customFormat="1" ht="28.8" spans="1:13">
      <c r="A19" s="7" t="s">
        <v>322</v>
      </c>
      <c r="B19" s="8" t="s">
        <v>344</v>
      </c>
      <c r="C19" s="8" t="s">
        <v>345</v>
      </c>
      <c r="D19" s="9" t="s">
        <v>22</v>
      </c>
      <c r="E19" s="9">
        <v>600</v>
      </c>
      <c r="F19" s="7" t="s">
        <v>250</v>
      </c>
      <c r="G19" s="11" t="s">
        <v>325</v>
      </c>
      <c r="H19" s="7">
        <v>553</v>
      </c>
      <c r="I19" s="7">
        <v>402</v>
      </c>
      <c r="J19" s="29">
        <f t="shared" si="0"/>
        <v>0.726943942133816</v>
      </c>
      <c r="K19" s="30">
        <f t="shared" si="1"/>
        <v>734.714400000001</v>
      </c>
      <c r="L19" s="30">
        <f t="shared" si="2"/>
        <v>2746.086</v>
      </c>
      <c r="M19" s="30">
        <f t="shared" ref="M19:M24" si="5">MAX((H19*0.6-I19)*10.5*1.732,0)</f>
        <v>0</v>
      </c>
    </row>
    <row r="20" s="1" customFormat="1" ht="28.8" spans="1:13">
      <c r="A20" s="7" t="s">
        <v>322</v>
      </c>
      <c r="B20" s="8" t="s">
        <v>344</v>
      </c>
      <c r="C20" s="8" t="s">
        <v>346</v>
      </c>
      <c r="D20" s="9" t="s">
        <v>154</v>
      </c>
      <c r="E20" s="9">
        <v>500</v>
      </c>
      <c r="F20" s="7" t="s">
        <v>250</v>
      </c>
      <c r="G20" s="12" t="s">
        <v>325</v>
      </c>
      <c r="H20" s="7">
        <v>500</v>
      </c>
      <c r="I20" s="7">
        <v>302</v>
      </c>
      <c r="J20" s="29">
        <f t="shared" si="0"/>
        <v>0.604</v>
      </c>
      <c r="K20" s="30">
        <f t="shared" si="1"/>
        <v>1782.228</v>
      </c>
      <c r="L20" s="30">
        <f t="shared" si="2"/>
        <v>3600.828</v>
      </c>
      <c r="M20" s="30">
        <f t="shared" si="5"/>
        <v>0</v>
      </c>
    </row>
    <row r="21" s="1" customFormat="1" ht="28.8" spans="1:13">
      <c r="A21" s="7" t="s">
        <v>322</v>
      </c>
      <c r="B21" s="8" t="s">
        <v>344</v>
      </c>
      <c r="C21" s="8" t="s">
        <v>347</v>
      </c>
      <c r="D21" s="9" t="s">
        <v>154</v>
      </c>
      <c r="E21" s="9">
        <v>500</v>
      </c>
      <c r="F21" s="7" t="s">
        <v>250</v>
      </c>
      <c r="G21" s="9" t="s">
        <v>325</v>
      </c>
      <c r="H21" s="7">
        <v>500</v>
      </c>
      <c r="I21" s="7">
        <v>175</v>
      </c>
      <c r="J21" s="29">
        <f t="shared" si="0"/>
        <v>0.35</v>
      </c>
      <c r="K21" s="30">
        <f t="shared" si="1"/>
        <v>4091.85</v>
      </c>
      <c r="L21" s="30">
        <f t="shared" si="2"/>
        <v>5910.45</v>
      </c>
      <c r="M21" s="30">
        <f t="shared" si="5"/>
        <v>2273.25</v>
      </c>
    </row>
    <row r="22" s="1" customFormat="1" ht="28.8" spans="1:13">
      <c r="A22" s="7" t="s">
        <v>322</v>
      </c>
      <c r="B22" s="8" t="s">
        <v>344</v>
      </c>
      <c r="C22" s="8" t="s">
        <v>348</v>
      </c>
      <c r="D22" s="9" t="s">
        <v>22</v>
      </c>
      <c r="E22" s="9">
        <v>600</v>
      </c>
      <c r="F22" s="7" t="s">
        <v>250</v>
      </c>
      <c r="G22" s="12" t="s">
        <v>325</v>
      </c>
      <c r="H22" s="7">
        <v>553</v>
      </c>
      <c r="I22" s="7">
        <v>292.61</v>
      </c>
      <c r="J22" s="29">
        <f t="shared" si="0"/>
        <v>0.529132007233273</v>
      </c>
      <c r="K22" s="30">
        <f t="shared" si="1"/>
        <v>2724.08094</v>
      </c>
      <c r="L22" s="30">
        <f t="shared" si="2"/>
        <v>4735.45254</v>
      </c>
      <c r="M22" s="30">
        <f t="shared" si="5"/>
        <v>712.70934</v>
      </c>
    </row>
    <row r="23" s="1" customFormat="1" ht="25" customHeight="1" spans="1:13">
      <c r="A23" s="7" t="s">
        <v>322</v>
      </c>
      <c r="B23" s="8" t="s">
        <v>344</v>
      </c>
      <c r="C23" s="8" t="s">
        <v>349</v>
      </c>
      <c r="D23" s="9" t="s">
        <v>27</v>
      </c>
      <c r="E23" s="9">
        <v>400</v>
      </c>
      <c r="F23" s="7" t="s">
        <v>250</v>
      </c>
      <c r="G23" s="9" t="s">
        <v>325</v>
      </c>
      <c r="H23" s="7">
        <v>400</v>
      </c>
      <c r="I23" s="7">
        <v>272</v>
      </c>
      <c r="J23" s="29">
        <f t="shared" si="0"/>
        <v>0.68</v>
      </c>
      <c r="K23" s="30">
        <f t="shared" si="1"/>
        <v>872.928</v>
      </c>
      <c r="L23" s="30">
        <f t="shared" si="2"/>
        <v>2327.808</v>
      </c>
      <c r="M23" s="30">
        <f t="shared" si="5"/>
        <v>0</v>
      </c>
    </row>
    <row r="24" s="1" customFormat="1" ht="28.8" spans="1:13">
      <c r="A24" s="7" t="s">
        <v>322</v>
      </c>
      <c r="B24" s="8" t="s">
        <v>344</v>
      </c>
      <c r="C24" s="8" t="s">
        <v>350</v>
      </c>
      <c r="D24" s="8" t="s">
        <v>22</v>
      </c>
      <c r="E24" s="8">
        <v>600</v>
      </c>
      <c r="F24" s="7" t="s">
        <v>250</v>
      </c>
      <c r="G24" s="9" t="s">
        <v>325</v>
      </c>
      <c r="H24" s="7">
        <v>553</v>
      </c>
      <c r="I24" s="7">
        <v>0</v>
      </c>
      <c r="J24" s="29">
        <f t="shared" si="0"/>
        <v>0</v>
      </c>
      <c r="K24" s="30">
        <f t="shared" si="1"/>
        <v>8045.4864</v>
      </c>
      <c r="L24" s="30">
        <f t="shared" si="2"/>
        <v>10056.858</v>
      </c>
      <c r="M24" s="30">
        <f t="shared" si="5"/>
        <v>6034.1148</v>
      </c>
    </row>
    <row r="25" s="1" customFormat="1" spans="1:13">
      <c r="A25" s="7" t="s">
        <v>322</v>
      </c>
      <c r="B25" s="8" t="s">
        <v>351</v>
      </c>
      <c r="C25" s="8" t="s">
        <v>352</v>
      </c>
      <c r="D25" s="9" t="s">
        <v>22</v>
      </c>
      <c r="E25" s="9">
        <v>600</v>
      </c>
      <c r="F25" s="7" t="s">
        <v>250</v>
      </c>
      <c r="G25" s="9" t="s">
        <v>353</v>
      </c>
      <c r="H25" s="7">
        <v>600</v>
      </c>
      <c r="I25" s="7">
        <v>64.02</v>
      </c>
      <c r="J25" s="29">
        <f t="shared" si="0"/>
        <v>0.1067</v>
      </c>
      <c r="K25" s="30">
        <f t="shared" si="1"/>
        <v>7565.01228</v>
      </c>
      <c r="L25" s="30">
        <f t="shared" si="2"/>
        <v>9747.33228</v>
      </c>
      <c r="M25" s="30" t="s">
        <v>20</v>
      </c>
    </row>
    <row r="26" s="1" customFormat="1" spans="1:13">
      <c r="A26" s="7" t="s">
        <v>322</v>
      </c>
      <c r="B26" s="8" t="s">
        <v>351</v>
      </c>
      <c r="C26" s="8" t="s">
        <v>354</v>
      </c>
      <c r="D26" s="9" t="s">
        <v>22</v>
      </c>
      <c r="E26" s="9">
        <v>600</v>
      </c>
      <c r="F26" s="7" t="s">
        <v>134</v>
      </c>
      <c r="G26" s="13" t="s">
        <v>325</v>
      </c>
      <c r="H26" s="7">
        <v>374</v>
      </c>
      <c r="I26" s="7">
        <v>201.19</v>
      </c>
      <c r="J26" s="29">
        <f t="shared" si="0"/>
        <v>0.537941176470588</v>
      </c>
      <c r="K26" s="30">
        <f t="shared" si="1"/>
        <v>1782.40986</v>
      </c>
      <c r="L26" s="30">
        <f t="shared" si="2"/>
        <v>3142.72266</v>
      </c>
      <c r="M26" s="30">
        <f t="shared" ref="M26:M34" si="6">MAX((H26*0.6-I26)*10.5*1.732,0)</f>
        <v>422.09706</v>
      </c>
    </row>
    <row r="27" s="1" customFormat="1" spans="1:13">
      <c r="A27" s="7" t="s">
        <v>322</v>
      </c>
      <c r="B27" s="8" t="s">
        <v>351</v>
      </c>
      <c r="C27" s="8" t="s">
        <v>355</v>
      </c>
      <c r="D27" s="9" t="s">
        <v>22</v>
      </c>
      <c r="E27" s="9">
        <v>600</v>
      </c>
      <c r="F27" s="7" t="s">
        <v>250</v>
      </c>
      <c r="G27" s="13" t="s">
        <v>325</v>
      </c>
      <c r="H27" s="7">
        <v>553</v>
      </c>
      <c r="I27" s="7">
        <v>342.94</v>
      </c>
      <c r="J27" s="29">
        <f t="shared" si="0"/>
        <v>0.620144665461121</v>
      </c>
      <c r="K27" s="30">
        <f t="shared" si="1"/>
        <v>1808.77956</v>
      </c>
      <c r="L27" s="30">
        <f t="shared" si="2"/>
        <v>3820.15116</v>
      </c>
      <c r="M27" s="30" t="s">
        <v>20</v>
      </c>
    </row>
    <row r="28" s="1" customFormat="1" spans="1:13">
      <c r="A28" s="7" t="s">
        <v>322</v>
      </c>
      <c r="B28" s="8" t="s">
        <v>351</v>
      </c>
      <c r="C28" s="8" t="s">
        <v>356</v>
      </c>
      <c r="D28" s="9" t="s">
        <v>22</v>
      </c>
      <c r="E28" s="9">
        <v>600</v>
      </c>
      <c r="F28" s="7" t="s">
        <v>134</v>
      </c>
      <c r="G28" s="13" t="s">
        <v>325</v>
      </c>
      <c r="H28" s="7">
        <v>374</v>
      </c>
      <c r="I28" s="7">
        <v>333.7</v>
      </c>
      <c r="J28" s="29">
        <f t="shared" si="0"/>
        <v>0.892245989304813</v>
      </c>
      <c r="K28" s="30">
        <f t="shared" si="1"/>
        <v>0</v>
      </c>
      <c r="L28" s="30">
        <f t="shared" si="2"/>
        <v>732.8958</v>
      </c>
      <c r="M28" s="30">
        <f t="shared" si="6"/>
        <v>0</v>
      </c>
    </row>
    <row r="29" s="1" customFormat="1" spans="1:13">
      <c r="A29" s="7" t="s">
        <v>322</v>
      </c>
      <c r="B29" s="8" t="s">
        <v>351</v>
      </c>
      <c r="C29" s="8" t="s">
        <v>357</v>
      </c>
      <c r="D29" s="9" t="s">
        <v>22</v>
      </c>
      <c r="E29" s="9">
        <v>600</v>
      </c>
      <c r="F29" s="7" t="s">
        <v>250</v>
      </c>
      <c r="G29" s="9" t="s">
        <v>353</v>
      </c>
      <c r="H29" s="7">
        <v>600</v>
      </c>
      <c r="I29" s="7">
        <v>117.13</v>
      </c>
      <c r="J29" s="29">
        <f t="shared" si="0"/>
        <v>0.195216666666667</v>
      </c>
      <c r="K29" s="30">
        <f t="shared" si="1"/>
        <v>6599.15382</v>
      </c>
      <c r="L29" s="30">
        <f t="shared" si="2"/>
        <v>8781.47382</v>
      </c>
      <c r="M29" s="30" t="s">
        <v>20</v>
      </c>
    </row>
    <row r="30" s="1" customFormat="1" spans="1:13">
      <c r="A30" s="7" t="s">
        <v>322</v>
      </c>
      <c r="B30" s="8" t="s">
        <v>351</v>
      </c>
      <c r="C30" s="8" t="s">
        <v>358</v>
      </c>
      <c r="D30" s="9" t="s">
        <v>22</v>
      </c>
      <c r="E30" s="9">
        <v>600</v>
      </c>
      <c r="F30" s="7" t="s">
        <v>250</v>
      </c>
      <c r="G30" s="13" t="s">
        <v>325</v>
      </c>
      <c r="H30" s="7">
        <v>553</v>
      </c>
      <c r="I30" s="7">
        <v>398.87</v>
      </c>
      <c r="J30" s="29">
        <f t="shared" si="0"/>
        <v>0.72128390596745</v>
      </c>
      <c r="K30" s="30">
        <f t="shared" si="1"/>
        <v>791.63658</v>
      </c>
      <c r="L30" s="30">
        <f t="shared" si="2"/>
        <v>2803.00818</v>
      </c>
      <c r="M30" s="30">
        <f t="shared" si="6"/>
        <v>0</v>
      </c>
    </row>
    <row r="31" s="1" customFormat="1" ht="27" customHeight="1" spans="1:13">
      <c r="A31" s="7" t="s">
        <v>322</v>
      </c>
      <c r="B31" s="8" t="s">
        <v>359</v>
      </c>
      <c r="C31" s="8" t="s">
        <v>360</v>
      </c>
      <c r="D31" s="9" t="s">
        <v>72</v>
      </c>
      <c r="E31" s="9">
        <v>300</v>
      </c>
      <c r="F31" s="7" t="s">
        <v>361</v>
      </c>
      <c r="G31" s="14" t="s">
        <v>325</v>
      </c>
      <c r="H31" s="7">
        <v>300</v>
      </c>
      <c r="I31" s="7">
        <v>172.5</v>
      </c>
      <c r="J31" s="29">
        <f t="shared" si="0"/>
        <v>0.575</v>
      </c>
      <c r="K31" s="30">
        <f t="shared" si="1"/>
        <v>1227.555</v>
      </c>
      <c r="L31" s="30">
        <f t="shared" si="2"/>
        <v>2318.715</v>
      </c>
      <c r="M31" s="30">
        <f t="shared" si="6"/>
        <v>136.395</v>
      </c>
    </row>
    <row r="32" s="1" customFormat="1" spans="1:13">
      <c r="A32" s="7" t="s">
        <v>322</v>
      </c>
      <c r="B32" s="8" t="s">
        <v>359</v>
      </c>
      <c r="C32" s="8" t="s">
        <v>362</v>
      </c>
      <c r="D32" s="9" t="s">
        <v>22</v>
      </c>
      <c r="E32" s="9">
        <v>408</v>
      </c>
      <c r="F32" s="7" t="s">
        <v>361</v>
      </c>
      <c r="G32" s="14" t="s">
        <v>325</v>
      </c>
      <c r="H32" s="7">
        <v>408</v>
      </c>
      <c r="I32" s="7">
        <v>288</v>
      </c>
      <c r="J32" s="29">
        <f t="shared" si="0"/>
        <v>0.705882352941177</v>
      </c>
      <c r="K32" s="30">
        <f t="shared" si="1"/>
        <v>698.342400000001</v>
      </c>
      <c r="L32" s="30">
        <f t="shared" si="2"/>
        <v>2182.32</v>
      </c>
      <c r="M32" s="30">
        <f t="shared" si="6"/>
        <v>0</v>
      </c>
    </row>
    <row r="33" s="1" customFormat="1" spans="1:13">
      <c r="A33" s="7" t="s">
        <v>322</v>
      </c>
      <c r="B33" s="8" t="s">
        <v>359</v>
      </c>
      <c r="C33" s="8" t="s">
        <v>363</v>
      </c>
      <c r="D33" s="9" t="s">
        <v>22</v>
      </c>
      <c r="E33" s="9">
        <v>600</v>
      </c>
      <c r="F33" s="7" t="s">
        <v>361</v>
      </c>
      <c r="G33" s="14" t="s">
        <v>325</v>
      </c>
      <c r="H33" s="7">
        <v>423</v>
      </c>
      <c r="I33" s="7">
        <v>220.4</v>
      </c>
      <c r="J33" s="29">
        <f t="shared" si="0"/>
        <v>0.521040189125295</v>
      </c>
      <c r="K33" s="30">
        <f t="shared" si="1"/>
        <v>2145.948</v>
      </c>
      <c r="L33" s="30">
        <f t="shared" si="2"/>
        <v>3684.4836</v>
      </c>
      <c r="M33" s="30">
        <f t="shared" si="6"/>
        <v>607.4124</v>
      </c>
    </row>
    <row r="34" s="1" customFormat="1" spans="1:13">
      <c r="A34" s="7" t="s">
        <v>322</v>
      </c>
      <c r="B34" s="8" t="s">
        <v>359</v>
      </c>
      <c r="C34" s="8" t="s">
        <v>364</v>
      </c>
      <c r="D34" s="9" t="s">
        <v>22</v>
      </c>
      <c r="E34" s="9">
        <v>600</v>
      </c>
      <c r="F34" s="7" t="s">
        <v>134</v>
      </c>
      <c r="G34" s="14" t="s">
        <v>325</v>
      </c>
      <c r="H34" s="7">
        <v>374</v>
      </c>
      <c r="I34" s="7">
        <v>16</v>
      </c>
      <c r="J34" s="29">
        <f t="shared" si="0"/>
        <v>0.0427807486631016</v>
      </c>
      <c r="K34" s="30">
        <f t="shared" si="1"/>
        <v>5150.2752</v>
      </c>
      <c r="L34" s="30">
        <f t="shared" si="2"/>
        <v>6510.588</v>
      </c>
      <c r="M34" s="30">
        <f t="shared" si="6"/>
        <v>3789.9624</v>
      </c>
    </row>
    <row r="35" s="1" customFormat="1" spans="1:13">
      <c r="A35" s="7" t="s">
        <v>322</v>
      </c>
      <c r="B35" s="8" t="s">
        <v>359</v>
      </c>
      <c r="C35" s="8" t="s">
        <v>365</v>
      </c>
      <c r="D35" s="9" t="s">
        <v>22</v>
      </c>
      <c r="E35" s="9">
        <v>600</v>
      </c>
      <c r="F35" s="7" t="s">
        <v>134</v>
      </c>
      <c r="G35" s="14" t="s">
        <v>325</v>
      </c>
      <c r="H35" s="7">
        <v>374</v>
      </c>
      <c r="I35" s="7">
        <v>100.8</v>
      </c>
      <c r="J35" s="29">
        <f t="shared" si="0"/>
        <v>0.26951871657754</v>
      </c>
      <c r="K35" s="30">
        <f t="shared" si="1"/>
        <v>3608.1024</v>
      </c>
      <c r="L35" s="30">
        <f t="shared" si="2"/>
        <v>4968.4152</v>
      </c>
      <c r="M35" s="30" t="s">
        <v>20</v>
      </c>
    </row>
    <row r="36" s="1" customFormat="1" spans="1:13">
      <c r="A36" s="7" t="s">
        <v>322</v>
      </c>
      <c r="B36" s="8" t="s">
        <v>359</v>
      </c>
      <c r="C36" s="8" t="s">
        <v>366</v>
      </c>
      <c r="D36" s="9" t="s">
        <v>22</v>
      </c>
      <c r="E36" s="9">
        <v>600</v>
      </c>
      <c r="F36" s="7" t="s">
        <v>134</v>
      </c>
      <c r="G36" s="14" t="s">
        <v>325</v>
      </c>
      <c r="H36" s="7">
        <v>374</v>
      </c>
      <c r="I36" s="7">
        <v>325.8</v>
      </c>
      <c r="J36" s="29">
        <f t="shared" si="0"/>
        <v>0.871122994652407</v>
      </c>
      <c r="K36" s="30">
        <f t="shared" si="1"/>
        <v>0</v>
      </c>
      <c r="L36" s="30">
        <f t="shared" si="2"/>
        <v>876.5652</v>
      </c>
      <c r="M36" s="30">
        <f t="shared" ref="M36:M48" si="7">MAX((H36*0.6-I36)*10.5*1.732,0)</f>
        <v>0</v>
      </c>
    </row>
    <row r="37" s="1" customFormat="1" spans="1:13">
      <c r="A37" s="7" t="s">
        <v>322</v>
      </c>
      <c r="B37" s="8" t="s">
        <v>359</v>
      </c>
      <c r="C37" s="8" t="s">
        <v>367</v>
      </c>
      <c r="D37" s="9" t="s">
        <v>22</v>
      </c>
      <c r="E37" s="9">
        <v>600</v>
      </c>
      <c r="F37" s="7" t="s">
        <v>250</v>
      </c>
      <c r="G37" s="14" t="s">
        <v>325</v>
      </c>
      <c r="H37" s="7">
        <v>553</v>
      </c>
      <c r="I37" s="7">
        <v>170.4</v>
      </c>
      <c r="J37" s="29">
        <f t="shared" si="0"/>
        <v>0.308137432188065</v>
      </c>
      <c r="K37" s="30">
        <f t="shared" si="1"/>
        <v>4946.592</v>
      </c>
      <c r="L37" s="30">
        <f t="shared" si="2"/>
        <v>6957.9636</v>
      </c>
      <c r="M37" s="30">
        <f t="shared" si="7"/>
        <v>2935.2204</v>
      </c>
    </row>
    <row r="38" s="1" customFormat="1" spans="1:13">
      <c r="A38" s="7" t="s">
        <v>368</v>
      </c>
      <c r="B38" s="8" t="s">
        <v>369</v>
      </c>
      <c r="C38" s="8" t="s">
        <v>370</v>
      </c>
      <c r="D38" s="9" t="s">
        <v>22</v>
      </c>
      <c r="E38" s="9">
        <v>600</v>
      </c>
      <c r="F38" s="7" t="s">
        <v>134</v>
      </c>
      <c r="G38" s="15" t="s">
        <v>325</v>
      </c>
      <c r="H38" s="7">
        <v>374</v>
      </c>
      <c r="I38" s="7">
        <v>186.43</v>
      </c>
      <c r="J38" s="29">
        <f t="shared" si="0"/>
        <v>0.498475935828877</v>
      </c>
      <c r="K38" s="30">
        <f t="shared" si="1"/>
        <v>2050.83522</v>
      </c>
      <c r="L38" s="30">
        <f t="shared" si="2"/>
        <v>3411.14802</v>
      </c>
      <c r="M38" s="30" t="s">
        <v>20</v>
      </c>
    </row>
    <row r="39" s="1" customFormat="1" spans="1:13">
      <c r="A39" s="7" t="s">
        <v>368</v>
      </c>
      <c r="B39" s="8" t="s">
        <v>369</v>
      </c>
      <c r="C39" s="8" t="s">
        <v>371</v>
      </c>
      <c r="D39" s="9" t="s">
        <v>22</v>
      </c>
      <c r="E39" s="9">
        <v>600</v>
      </c>
      <c r="F39" s="7" t="s">
        <v>134</v>
      </c>
      <c r="G39" s="16" t="s">
        <v>325</v>
      </c>
      <c r="H39" s="7">
        <v>374</v>
      </c>
      <c r="I39" s="7">
        <v>18.98</v>
      </c>
      <c r="J39" s="29">
        <f t="shared" si="0"/>
        <v>0.0507486631016043</v>
      </c>
      <c r="K39" s="30">
        <f t="shared" si="1"/>
        <v>5096.08092</v>
      </c>
      <c r="L39" s="30">
        <f t="shared" si="2"/>
        <v>6456.39372</v>
      </c>
      <c r="M39" s="30" t="s">
        <v>20</v>
      </c>
    </row>
    <row r="40" s="1" customFormat="1" spans="1:13">
      <c r="A40" s="7" t="s">
        <v>368</v>
      </c>
      <c r="B40" s="8" t="s">
        <v>369</v>
      </c>
      <c r="C40" s="8" t="s">
        <v>372</v>
      </c>
      <c r="D40" s="9" t="s">
        <v>22</v>
      </c>
      <c r="E40" s="9">
        <v>600</v>
      </c>
      <c r="F40" s="7" t="s">
        <v>134</v>
      </c>
      <c r="G40" s="17" t="s">
        <v>325</v>
      </c>
      <c r="H40" s="7">
        <v>374</v>
      </c>
      <c r="I40" s="7">
        <v>334.95</v>
      </c>
      <c r="J40" s="29">
        <f t="shared" si="0"/>
        <v>0.895588235294118</v>
      </c>
      <c r="K40" s="30">
        <f t="shared" si="1"/>
        <v>0</v>
      </c>
      <c r="L40" s="30">
        <f t="shared" si="2"/>
        <v>710.1633</v>
      </c>
      <c r="M40" s="30">
        <f t="shared" si="7"/>
        <v>0</v>
      </c>
    </row>
    <row r="41" s="1" customFormat="1" spans="1:13">
      <c r="A41" s="7" t="s">
        <v>368</v>
      </c>
      <c r="B41" s="8" t="s">
        <v>369</v>
      </c>
      <c r="C41" s="8" t="s">
        <v>373</v>
      </c>
      <c r="D41" s="9" t="s">
        <v>22</v>
      </c>
      <c r="E41" s="9">
        <v>600</v>
      </c>
      <c r="F41" s="7" t="s">
        <v>134</v>
      </c>
      <c r="G41" s="18" t="s">
        <v>61</v>
      </c>
      <c r="H41" s="7">
        <v>255</v>
      </c>
      <c r="I41" s="7">
        <v>137.38</v>
      </c>
      <c r="J41" s="29">
        <f t="shared" si="0"/>
        <v>0.538745098039216</v>
      </c>
      <c r="K41" s="30">
        <f t="shared" si="1"/>
        <v>1211.55132</v>
      </c>
      <c r="L41" s="30">
        <f t="shared" si="2"/>
        <v>2139.03732</v>
      </c>
      <c r="M41" s="30">
        <f t="shared" si="7"/>
        <v>284.06532</v>
      </c>
    </row>
    <row r="42" s="1" customFormat="1" spans="1:13">
      <c r="A42" s="7" t="s">
        <v>368</v>
      </c>
      <c r="B42" s="8" t="s">
        <v>374</v>
      </c>
      <c r="C42" s="8" t="s">
        <v>375</v>
      </c>
      <c r="D42" s="9" t="s">
        <v>22</v>
      </c>
      <c r="E42" s="9">
        <v>600</v>
      </c>
      <c r="F42" s="7" t="s">
        <v>250</v>
      </c>
      <c r="G42" s="19" t="s">
        <v>325</v>
      </c>
      <c r="H42" s="7">
        <v>553</v>
      </c>
      <c r="I42" s="7">
        <v>111.45</v>
      </c>
      <c r="J42" s="29">
        <f t="shared" si="0"/>
        <v>0.201537070524412</v>
      </c>
      <c r="K42" s="30">
        <f t="shared" si="1"/>
        <v>6018.6567</v>
      </c>
      <c r="L42" s="30">
        <f t="shared" si="2"/>
        <v>8030.0283</v>
      </c>
      <c r="M42" s="30">
        <f t="shared" si="7"/>
        <v>4007.2851</v>
      </c>
    </row>
    <row r="43" s="1" customFormat="1" spans="1:13">
      <c r="A43" s="7" t="s">
        <v>368</v>
      </c>
      <c r="B43" s="8" t="s">
        <v>374</v>
      </c>
      <c r="C43" s="8" t="s">
        <v>294</v>
      </c>
      <c r="D43" s="9" t="s">
        <v>22</v>
      </c>
      <c r="E43" s="9">
        <v>600</v>
      </c>
      <c r="F43" s="7" t="s">
        <v>250</v>
      </c>
      <c r="G43" s="19" t="s">
        <v>325</v>
      </c>
      <c r="H43" s="7">
        <v>553</v>
      </c>
      <c r="I43" s="7">
        <v>337.5</v>
      </c>
      <c r="J43" s="29">
        <f t="shared" si="0"/>
        <v>0.610307414104882</v>
      </c>
      <c r="K43" s="30">
        <f t="shared" si="1"/>
        <v>1907.7114</v>
      </c>
      <c r="L43" s="30">
        <f t="shared" si="2"/>
        <v>3919.083</v>
      </c>
      <c r="M43" s="30">
        <f t="shared" si="7"/>
        <v>0</v>
      </c>
    </row>
    <row r="44" s="1" customFormat="1" spans="1:13">
      <c r="A44" s="7" t="s">
        <v>368</v>
      </c>
      <c r="B44" s="8" t="s">
        <v>374</v>
      </c>
      <c r="C44" s="8" t="s">
        <v>295</v>
      </c>
      <c r="D44" s="9" t="s">
        <v>22</v>
      </c>
      <c r="E44" s="9">
        <v>600</v>
      </c>
      <c r="F44" s="7" t="s">
        <v>250</v>
      </c>
      <c r="G44" s="19" t="s">
        <v>325</v>
      </c>
      <c r="H44" s="7">
        <v>553</v>
      </c>
      <c r="I44" s="7">
        <v>240.12</v>
      </c>
      <c r="J44" s="29">
        <f t="shared" si="0"/>
        <v>0.434213381555154</v>
      </c>
      <c r="K44" s="30">
        <f t="shared" si="1"/>
        <v>3678.66408</v>
      </c>
      <c r="L44" s="30">
        <f t="shared" si="2"/>
        <v>5690.03568</v>
      </c>
      <c r="M44" s="30">
        <f t="shared" si="7"/>
        <v>1667.29248</v>
      </c>
    </row>
    <row r="45" s="1" customFormat="1" spans="1:13">
      <c r="A45" s="7" t="s">
        <v>368</v>
      </c>
      <c r="B45" s="8" t="s">
        <v>374</v>
      </c>
      <c r="C45" s="8" t="s">
        <v>293</v>
      </c>
      <c r="D45" s="9" t="s">
        <v>22</v>
      </c>
      <c r="E45" s="9">
        <v>600</v>
      </c>
      <c r="F45" s="7" t="s">
        <v>250</v>
      </c>
      <c r="G45" s="19" t="s">
        <v>325</v>
      </c>
      <c r="H45" s="7">
        <v>553</v>
      </c>
      <c r="I45" s="7">
        <v>218.32</v>
      </c>
      <c r="J45" s="29">
        <f t="shared" si="0"/>
        <v>0.394792043399638</v>
      </c>
      <c r="K45" s="30">
        <f t="shared" si="1"/>
        <v>4075.11888</v>
      </c>
      <c r="L45" s="30">
        <f t="shared" si="2"/>
        <v>6086.49048</v>
      </c>
      <c r="M45" s="30">
        <f t="shared" si="7"/>
        <v>2063.74728</v>
      </c>
    </row>
    <row r="46" s="1" customFormat="1" spans="1:13">
      <c r="A46" s="7" t="s">
        <v>368</v>
      </c>
      <c r="B46" s="8" t="s">
        <v>374</v>
      </c>
      <c r="C46" s="8" t="s">
        <v>292</v>
      </c>
      <c r="D46" s="9" t="s">
        <v>22</v>
      </c>
      <c r="E46" s="9">
        <v>600</v>
      </c>
      <c r="F46" s="7" t="s">
        <v>250</v>
      </c>
      <c r="G46" s="19" t="s">
        <v>325</v>
      </c>
      <c r="H46" s="7">
        <v>553</v>
      </c>
      <c r="I46" s="7">
        <v>150.82</v>
      </c>
      <c r="J46" s="29">
        <f t="shared" si="0"/>
        <v>0.272730560578662</v>
      </c>
      <c r="K46" s="30">
        <f t="shared" si="1"/>
        <v>5302.67388</v>
      </c>
      <c r="L46" s="30">
        <f t="shared" si="2"/>
        <v>7314.04548</v>
      </c>
      <c r="M46" s="30">
        <f t="shared" si="7"/>
        <v>3291.30228</v>
      </c>
    </row>
    <row r="47" s="1" customFormat="1" spans="1:13">
      <c r="A47" s="7" t="s">
        <v>368</v>
      </c>
      <c r="B47" s="8" t="s">
        <v>374</v>
      </c>
      <c r="C47" s="8" t="s">
        <v>376</v>
      </c>
      <c r="D47" s="9" t="s">
        <v>22</v>
      </c>
      <c r="E47" s="9">
        <v>600</v>
      </c>
      <c r="F47" s="7" t="s">
        <v>250</v>
      </c>
      <c r="G47" s="19" t="s">
        <v>325</v>
      </c>
      <c r="H47" s="7">
        <v>553</v>
      </c>
      <c r="I47" s="7">
        <v>128.74</v>
      </c>
      <c r="J47" s="29">
        <f t="shared" si="0"/>
        <v>0.232802893309222</v>
      </c>
      <c r="K47" s="30">
        <f t="shared" si="1"/>
        <v>5704.22076</v>
      </c>
      <c r="L47" s="30">
        <f t="shared" si="2"/>
        <v>7715.59236</v>
      </c>
      <c r="M47" s="30">
        <f t="shared" si="7"/>
        <v>3692.84916</v>
      </c>
    </row>
    <row r="48" s="1" customFormat="1" spans="1:13">
      <c r="A48" s="7" t="s">
        <v>368</v>
      </c>
      <c r="B48" s="8" t="s">
        <v>374</v>
      </c>
      <c r="C48" s="8" t="s">
        <v>377</v>
      </c>
      <c r="D48" s="9" t="s">
        <v>22</v>
      </c>
      <c r="E48" s="9">
        <v>600</v>
      </c>
      <c r="F48" s="7" t="s">
        <v>250</v>
      </c>
      <c r="G48" s="19" t="s">
        <v>325</v>
      </c>
      <c r="H48" s="7">
        <v>553</v>
      </c>
      <c r="I48" s="7">
        <v>49.92</v>
      </c>
      <c r="J48" s="29">
        <f t="shared" si="0"/>
        <v>0.0902712477396022</v>
      </c>
      <c r="K48" s="30">
        <f t="shared" si="1"/>
        <v>7137.64128</v>
      </c>
      <c r="L48" s="30">
        <f t="shared" si="2"/>
        <v>9149.01288</v>
      </c>
      <c r="M48" s="30">
        <f t="shared" si="7"/>
        <v>5126.26968</v>
      </c>
    </row>
    <row r="49" s="1" customFormat="1" spans="1:13">
      <c r="A49" s="7" t="s">
        <v>368</v>
      </c>
      <c r="B49" s="8" t="s">
        <v>374</v>
      </c>
      <c r="C49" s="8" t="s">
        <v>378</v>
      </c>
      <c r="D49" s="9" t="s">
        <v>22</v>
      </c>
      <c r="E49" s="9">
        <v>600</v>
      </c>
      <c r="F49" s="7" t="s">
        <v>151</v>
      </c>
      <c r="G49" s="19" t="s">
        <v>325</v>
      </c>
      <c r="H49" s="7">
        <v>553</v>
      </c>
      <c r="I49" s="7">
        <v>479.53</v>
      </c>
      <c r="J49" s="29">
        <f t="shared" si="0"/>
        <v>0.867142857142857</v>
      </c>
      <c r="K49" s="30">
        <f t="shared" si="1"/>
        <v>0</v>
      </c>
      <c r="L49" s="30">
        <f t="shared" si="2"/>
        <v>1336.12542</v>
      </c>
      <c r="M49" s="30" t="s">
        <v>20</v>
      </c>
    </row>
    <row r="50" s="1" customFormat="1" ht="28.8" spans="1:13">
      <c r="A50" s="7" t="s">
        <v>368</v>
      </c>
      <c r="B50" s="8" t="s">
        <v>379</v>
      </c>
      <c r="C50" s="8" t="s">
        <v>380</v>
      </c>
      <c r="D50" s="9" t="s">
        <v>72</v>
      </c>
      <c r="E50" s="9">
        <v>300</v>
      </c>
      <c r="F50" s="7" t="s">
        <v>250</v>
      </c>
      <c r="G50" s="20" t="s">
        <v>381</v>
      </c>
      <c r="H50" s="7">
        <v>300</v>
      </c>
      <c r="I50" s="7">
        <v>179.98</v>
      </c>
      <c r="J50" s="29">
        <f t="shared" si="0"/>
        <v>0.599933333333333</v>
      </c>
      <c r="K50" s="30">
        <f t="shared" si="1"/>
        <v>1091.52372</v>
      </c>
      <c r="L50" s="30">
        <f t="shared" si="2"/>
        <v>2182.68372</v>
      </c>
      <c r="M50" s="30" t="s">
        <v>20</v>
      </c>
    </row>
    <row r="51" s="1" customFormat="1" ht="28.8" spans="1:13">
      <c r="A51" s="7" t="s">
        <v>368</v>
      </c>
      <c r="B51" s="8" t="s">
        <v>379</v>
      </c>
      <c r="C51" s="8" t="s">
        <v>382</v>
      </c>
      <c r="D51" s="9" t="s">
        <v>72</v>
      </c>
      <c r="E51" s="9">
        <v>300</v>
      </c>
      <c r="F51" s="7" t="s">
        <v>383</v>
      </c>
      <c r="G51" s="21" t="s">
        <v>325</v>
      </c>
      <c r="H51" s="7">
        <v>300</v>
      </c>
      <c r="I51" s="7">
        <v>191.15</v>
      </c>
      <c r="J51" s="29">
        <f t="shared" si="0"/>
        <v>0.637166666666667</v>
      </c>
      <c r="K51" s="30">
        <f t="shared" si="1"/>
        <v>888.3861</v>
      </c>
      <c r="L51" s="30">
        <f t="shared" si="2"/>
        <v>1979.5461</v>
      </c>
      <c r="M51" s="30">
        <f t="shared" ref="M51:M53" si="8">MAX((H51*0.6-I51)*10.5*1.732,0)</f>
        <v>0</v>
      </c>
    </row>
    <row r="52" s="1" customFormat="1" ht="28.8" spans="1:13">
      <c r="A52" s="7" t="s">
        <v>368</v>
      </c>
      <c r="B52" s="8" t="s">
        <v>379</v>
      </c>
      <c r="C52" s="8" t="s">
        <v>384</v>
      </c>
      <c r="D52" s="9" t="s">
        <v>27</v>
      </c>
      <c r="E52" s="9">
        <v>400</v>
      </c>
      <c r="F52" s="7" t="s">
        <v>383</v>
      </c>
      <c r="G52" s="21" t="s">
        <v>325</v>
      </c>
      <c r="H52" s="7">
        <v>376</v>
      </c>
      <c r="I52" s="7">
        <v>81.15</v>
      </c>
      <c r="J52" s="29">
        <f t="shared" si="0"/>
        <v>0.215824468085106</v>
      </c>
      <c r="K52" s="30">
        <f t="shared" si="1"/>
        <v>3994.5549</v>
      </c>
      <c r="L52" s="30">
        <f t="shared" si="2"/>
        <v>5362.1421</v>
      </c>
      <c r="M52" s="30">
        <f t="shared" si="8"/>
        <v>2626.9677</v>
      </c>
    </row>
    <row r="53" s="1" customFormat="1" ht="28.8" spans="1:13">
      <c r="A53" s="7" t="s">
        <v>368</v>
      </c>
      <c r="B53" s="8" t="s">
        <v>379</v>
      </c>
      <c r="C53" s="8" t="s">
        <v>385</v>
      </c>
      <c r="D53" s="9" t="s">
        <v>146</v>
      </c>
      <c r="E53" s="9">
        <v>800</v>
      </c>
      <c r="F53" s="7" t="s">
        <v>361</v>
      </c>
      <c r="G53" s="21" t="s">
        <v>325</v>
      </c>
      <c r="H53" s="7">
        <v>423</v>
      </c>
      <c r="I53" s="7">
        <v>4.65</v>
      </c>
      <c r="J53" s="29">
        <f t="shared" si="0"/>
        <v>0.0109929078014184</v>
      </c>
      <c r="K53" s="30">
        <f t="shared" si="1"/>
        <v>6069.5775</v>
      </c>
      <c r="L53" s="30">
        <f t="shared" si="2"/>
        <v>7608.1131</v>
      </c>
      <c r="M53" s="30">
        <f t="shared" si="8"/>
        <v>4531.0419</v>
      </c>
    </row>
    <row r="54" s="1" customFormat="1" ht="28.8" spans="1:13">
      <c r="A54" s="7" t="s">
        <v>368</v>
      </c>
      <c r="B54" s="8" t="s">
        <v>379</v>
      </c>
      <c r="C54" s="8" t="s">
        <v>386</v>
      </c>
      <c r="D54" s="9" t="s">
        <v>22</v>
      </c>
      <c r="E54" s="9">
        <v>600</v>
      </c>
      <c r="F54" s="7" t="s">
        <v>361</v>
      </c>
      <c r="G54" s="21" t="s">
        <v>325</v>
      </c>
      <c r="H54" s="7">
        <v>423</v>
      </c>
      <c r="I54" s="7">
        <v>17.43</v>
      </c>
      <c r="J54" s="29">
        <f t="shared" si="0"/>
        <v>0.0412056737588652</v>
      </c>
      <c r="K54" s="30">
        <f t="shared" si="1"/>
        <v>5837.16042</v>
      </c>
      <c r="L54" s="30">
        <f t="shared" si="2"/>
        <v>7375.69602</v>
      </c>
      <c r="M54" s="30" t="s">
        <v>20</v>
      </c>
    </row>
    <row r="55" s="1" customFormat="1" ht="28.8" spans="1:13">
      <c r="A55" s="7" t="s">
        <v>368</v>
      </c>
      <c r="B55" s="8" t="s">
        <v>379</v>
      </c>
      <c r="C55" s="8" t="s">
        <v>387</v>
      </c>
      <c r="D55" s="9" t="s">
        <v>72</v>
      </c>
      <c r="E55" s="9">
        <v>300</v>
      </c>
      <c r="F55" s="7" t="s">
        <v>134</v>
      </c>
      <c r="G55" s="21" t="s">
        <v>325</v>
      </c>
      <c r="H55" s="7">
        <v>300</v>
      </c>
      <c r="I55" s="7">
        <v>0</v>
      </c>
      <c r="J55" s="29">
        <f t="shared" si="0"/>
        <v>0</v>
      </c>
      <c r="K55" s="30">
        <f t="shared" si="1"/>
        <v>4364.64</v>
      </c>
      <c r="L55" s="30">
        <f t="shared" si="2"/>
        <v>5455.8</v>
      </c>
      <c r="M55" s="30">
        <f t="shared" ref="M55:M58" si="9">MAX((H55*0.6-I55)*10.5*1.732,0)</f>
        <v>3273.48</v>
      </c>
    </row>
    <row r="56" s="1" customFormat="1" spans="1:13">
      <c r="A56" s="7" t="s">
        <v>368</v>
      </c>
      <c r="B56" s="8" t="s">
        <v>388</v>
      </c>
      <c r="C56" s="8" t="s">
        <v>389</v>
      </c>
      <c r="D56" s="9" t="s">
        <v>22</v>
      </c>
      <c r="E56" s="9">
        <v>600</v>
      </c>
      <c r="F56" s="7" t="s">
        <v>250</v>
      </c>
      <c r="G56" s="22" t="s">
        <v>325</v>
      </c>
      <c r="H56" s="7">
        <v>553</v>
      </c>
      <c r="I56" s="7">
        <v>256.29</v>
      </c>
      <c r="J56" s="29">
        <f t="shared" si="0"/>
        <v>0.463453887884268</v>
      </c>
      <c r="K56" s="30">
        <f t="shared" si="1"/>
        <v>3384.59646</v>
      </c>
      <c r="L56" s="30">
        <f t="shared" si="2"/>
        <v>5395.96806</v>
      </c>
      <c r="M56" s="30">
        <f t="shared" si="9"/>
        <v>1373.22486</v>
      </c>
    </row>
    <row r="57" s="1" customFormat="1" spans="1:13">
      <c r="A57" s="7" t="s">
        <v>368</v>
      </c>
      <c r="B57" s="8" t="s">
        <v>388</v>
      </c>
      <c r="C57" s="8" t="s">
        <v>390</v>
      </c>
      <c r="D57" s="9" t="s">
        <v>22</v>
      </c>
      <c r="E57" s="9">
        <v>600</v>
      </c>
      <c r="F57" s="7" t="s">
        <v>250</v>
      </c>
      <c r="G57" s="23" t="s">
        <v>325</v>
      </c>
      <c r="H57" s="7">
        <v>553</v>
      </c>
      <c r="I57" s="7">
        <v>52.03</v>
      </c>
      <c r="J57" s="29">
        <f t="shared" si="0"/>
        <v>0.0940867992766727</v>
      </c>
      <c r="K57" s="30">
        <f t="shared" si="1"/>
        <v>7099.26882</v>
      </c>
      <c r="L57" s="30">
        <f t="shared" si="2"/>
        <v>9110.64042</v>
      </c>
      <c r="M57" s="30">
        <f t="shared" si="9"/>
        <v>5087.89722</v>
      </c>
    </row>
    <row r="58" s="1" customFormat="1" spans="1:13">
      <c r="A58" s="7" t="s">
        <v>368</v>
      </c>
      <c r="B58" s="8" t="s">
        <v>388</v>
      </c>
      <c r="C58" s="8" t="s">
        <v>391</v>
      </c>
      <c r="D58" s="9" t="s">
        <v>22</v>
      </c>
      <c r="E58" s="9">
        <v>660</v>
      </c>
      <c r="F58" s="7" t="s">
        <v>250</v>
      </c>
      <c r="G58" s="24" t="s">
        <v>392</v>
      </c>
      <c r="H58" s="7">
        <v>325</v>
      </c>
      <c r="I58" s="7">
        <v>232.73</v>
      </c>
      <c r="J58" s="29">
        <f t="shared" si="0"/>
        <v>0.716092307692308</v>
      </c>
      <c r="K58" s="30">
        <f t="shared" si="1"/>
        <v>495.93222</v>
      </c>
      <c r="L58" s="30">
        <f t="shared" si="2"/>
        <v>1678.02222</v>
      </c>
      <c r="M58" s="30">
        <f t="shared" si="9"/>
        <v>0</v>
      </c>
    </row>
    <row r="59" s="1" customFormat="1" spans="1:13">
      <c r="A59" s="7" t="s">
        <v>368</v>
      </c>
      <c r="B59" s="8" t="s">
        <v>388</v>
      </c>
      <c r="C59" s="8" t="s">
        <v>393</v>
      </c>
      <c r="D59" s="9" t="s">
        <v>22</v>
      </c>
      <c r="E59" s="9">
        <v>600</v>
      </c>
      <c r="F59" s="7" t="s">
        <v>134</v>
      </c>
      <c r="G59" s="25" t="s">
        <v>325</v>
      </c>
      <c r="H59" s="7">
        <v>374</v>
      </c>
      <c r="I59" s="7">
        <v>47.81</v>
      </c>
      <c r="J59" s="29">
        <f t="shared" si="0"/>
        <v>0.12783422459893</v>
      </c>
      <c r="K59" s="30">
        <f t="shared" si="1"/>
        <v>4571.77854</v>
      </c>
      <c r="L59" s="30">
        <f t="shared" si="2"/>
        <v>5932.09134</v>
      </c>
      <c r="M59" s="30" t="s">
        <v>20</v>
      </c>
    </row>
    <row r="60" s="1" customFormat="1" spans="1:13">
      <c r="A60" s="7" t="s">
        <v>368</v>
      </c>
      <c r="B60" s="8" t="s">
        <v>388</v>
      </c>
      <c r="C60" s="8" t="s">
        <v>394</v>
      </c>
      <c r="D60" s="9" t="s">
        <v>22</v>
      </c>
      <c r="E60" s="9">
        <v>600</v>
      </c>
      <c r="F60" s="7" t="s">
        <v>165</v>
      </c>
      <c r="G60" s="26" t="s">
        <v>61</v>
      </c>
      <c r="H60" s="7">
        <v>255</v>
      </c>
      <c r="I60" s="7">
        <v>75.94</v>
      </c>
      <c r="J60" s="29">
        <f t="shared" si="0"/>
        <v>0.297803921568627</v>
      </c>
      <c r="K60" s="30">
        <f t="shared" si="1"/>
        <v>2328.89916</v>
      </c>
      <c r="L60" s="30">
        <f t="shared" si="2"/>
        <v>3256.38516</v>
      </c>
      <c r="M60" s="30">
        <f t="shared" ref="M60:M63" si="10">MAX((H60*0.6-I60)*10.5*1.732,0)</f>
        <v>1401.41316</v>
      </c>
    </row>
    <row r="61" s="1" customFormat="1" spans="1:13">
      <c r="A61" s="7" t="s">
        <v>368</v>
      </c>
      <c r="B61" s="8" t="s">
        <v>388</v>
      </c>
      <c r="C61" s="8" t="s">
        <v>395</v>
      </c>
      <c r="D61" s="8" t="s">
        <v>22</v>
      </c>
      <c r="E61" s="8">
        <v>600</v>
      </c>
      <c r="F61" s="7" t="s">
        <v>165</v>
      </c>
      <c r="G61" s="27" t="s">
        <v>325</v>
      </c>
      <c r="H61" s="7">
        <v>292</v>
      </c>
      <c r="I61" s="7">
        <v>0</v>
      </c>
      <c r="J61" s="29">
        <f t="shared" si="0"/>
        <v>0</v>
      </c>
      <c r="K61" s="30">
        <f t="shared" si="1"/>
        <v>4248.2496</v>
      </c>
      <c r="L61" s="30">
        <f t="shared" si="2"/>
        <v>5310.312</v>
      </c>
      <c r="M61" s="30">
        <f t="shared" si="10"/>
        <v>3186.1872</v>
      </c>
    </row>
    <row r="62" s="1" customFormat="1" spans="1:13">
      <c r="A62" s="7" t="s">
        <v>368</v>
      </c>
      <c r="B62" s="8" t="s">
        <v>396</v>
      </c>
      <c r="C62" s="8" t="s">
        <v>397</v>
      </c>
      <c r="D62" s="9" t="s">
        <v>22</v>
      </c>
      <c r="E62" s="9">
        <v>600</v>
      </c>
      <c r="F62" s="7" t="s">
        <v>361</v>
      </c>
      <c r="G62" s="28" t="s">
        <v>325</v>
      </c>
      <c r="H62" s="7">
        <v>423</v>
      </c>
      <c r="I62" s="7">
        <v>256.63</v>
      </c>
      <c r="J62" s="29">
        <f t="shared" si="0"/>
        <v>0.606690307328605</v>
      </c>
      <c r="K62" s="30">
        <f t="shared" si="1"/>
        <v>1487.06922</v>
      </c>
      <c r="L62" s="30">
        <f t="shared" si="2"/>
        <v>3025.60482</v>
      </c>
      <c r="M62" s="30">
        <f t="shared" si="10"/>
        <v>0</v>
      </c>
    </row>
    <row r="63" s="1" customFormat="1" spans="1:13">
      <c r="A63" s="7" t="s">
        <v>368</v>
      </c>
      <c r="B63" s="8" t="s">
        <v>396</v>
      </c>
      <c r="C63" s="8" t="s">
        <v>398</v>
      </c>
      <c r="D63" s="9" t="s">
        <v>72</v>
      </c>
      <c r="E63" s="9">
        <v>300</v>
      </c>
      <c r="F63" s="7" t="s">
        <v>361</v>
      </c>
      <c r="G63" s="28" t="s">
        <v>325</v>
      </c>
      <c r="H63" s="7">
        <v>300</v>
      </c>
      <c r="I63" s="7">
        <v>125.68</v>
      </c>
      <c r="J63" s="29">
        <f t="shared" si="0"/>
        <v>0.418933333333333</v>
      </c>
      <c r="K63" s="30">
        <f t="shared" si="1"/>
        <v>2079.02352</v>
      </c>
      <c r="L63" s="30">
        <f t="shared" si="2"/>
        <v>3170.18352</v>
      </c>
      <c r="M63" s="30">
        <f t="shared" si="10"/>
        <v>987.86352</v>
      </c>
    </row>
    <row r="64" s="1" customFormat="1" spans="1:13">
      <c r="A64" s="7" t="s">
        <v>368</v>
      </c>
      <c r="B64" s="8" t="s">
        <v>396</v>
      </c>
      <c r="C64" s="8" t="s">
        <v>399</v>
      </c>
      <c r="D64" s="9" t="s">
        <v>22</v>
      </c>
      <c r="E64" s="9">
        <v>408</v>
      </c>
      <c r="F64" s="7" t="s">
        <v>361</v>
      </c>
      <c r="G64" s="28" t="s">
        <v>325</v>
      </c>
      <c r="H64" s="7">
        <v>408</v>
      </c>
      <c r="I64" s="7">
        <v>151.17</v>
      </c>
      <c r="J64" s="29">
        <f t="shared" si="0"/>
        <v>0.370514705882353</v>
      </c>
      <c r="K64" s="30">
        <f t="shared" si="1"/>
        <v>3186.73278</v>
      </c>
      <c r="L64" s="30">
        <f t="shared" si="2"/>
        <v>4670.71038</v>
      </c>
      <c r="M64" s="30" t="s">
        <v>20</v>
      </c>
    </row>
    <row r="65" s="1" customFormat="1" spans="1:13">
      <c r="A65" s="7" t="s">
        <v>368</v>
      </c>
      <c r="B65" s="8" t="s">
        <v>396</v>
      </c>
      <c r="C65" s="8" t="s">
        <v>160</v>
      </c>
      <c r="D65" s="9" t="s">
        <v>72</v>
      </c>
      <c r="E65" s="9">
        <v>300</v>
      </c>
      <c r="F65" s="7" t="s">
        <v>383</v>
      </c>
      <c r="G65" s="28" t="s">
        <v>325</v>
      </c>
      <c r="H65" s="7">
        <v>300</v>
      </c>
      <c r="I65" s="7">
        <v>117.77</v>
      </c>
      <c r="J65" s="29">
        <f t="shared" si="0"/>
        <v>0.392566666666667</v>
      </c>
      <c r="K65" s="30">
        <f t="shared" si="1"/>
        <v>2222.87478</v>
      </c>
      <c r="L65" s="30">
        <f t="shared" si="2"/>
        <v>3314.03478</v>
      </c>
      <c r="M65" s="30" t="s">
        <v>20</v>
      </c>
    </row>
    <row r="66" s="1" customFormat="1" spans="1:13">
      <c r="A66" s="7" t="s">
        <v>368</v>
      </c>
      <c r="B66" s="8" t="s">
        <v>396</v>
      </c>
      <c r="C66" s="8" t="s">
        <v>400</v>
      </c>
      <c r="D66" s="9" t="s">
        <v>22</v>
      </c>
      <c r="E66" s="9">
        <v>600</v>
      </c>
      <c r="F66" s="7" t="s">
        <v>361</v>
      </c>
      <c r="G66" s="28" t="s">
        <v>325</v>
      </c>
      <c r="H66" s="7">
        <v>423</v>
      </c>
      <c r="I66" s="7">
        <v>279.72</v>
      </c>
      <c r="J66" s="29">
        <f t="shared" si="0"/>
        <v>0.661276595744681</v>
      </c>
      <c r="K66" s="30">
        <f t="shared" si="1"/>
        <v>1067.15448</v>
      </c>
      <c r="L66" s="30">
        <f t="shared" si="2"/>
        <v>2605.69008</v>
      </c>
      <c r="M66" s="30">
        <f t="shared" ref="M66:M73" si="11">MAX((H66*0.6-I66)*10.5*1.732,0)</f>
        <v>0</v>
      </c>
    </row>
    <row r="67" s="1" customFormat="1" spans="1:13">
      <c r="A67" s="7" t="s">
        <v>368</v>
      </c>
      <c r="B67" s="8" t="s">
        <v>396</v>
      </c>
      <c r="C67" s="8" t="s">
        <v>401</v>
      </c>
      <c r="D67" s="9" t="s">
        <v>146</v>
      </c>
      <c r="E67" s="9">
        <v>800</v>
      </c>
      <c r="F67" s="7" t="s">
        <v>250</v>
      </c>
      <c r="G67" s="9" t="s">
        <v>353</v>
      </c>
      <c r="H67" s="7">
        <v>656</v>
      </c>
      <c r="I67" s="7">
        <v>74.58</v>
      </c>
      <c r="J67" s="29">
        <f t="shared" ref="J67:J130" si="12">I67/H67</f>
        <v>0.113689024390244</v>
      </c>
      <c r="K67" s="30">
        <f t="shared" ref="K67:K87" si="13">MAX((H67*0.8-I67)*10.5*1.732,0)</f>
        <v>8187.70092</v>
      </c>
      <c r="L67" s="30">
        <f t="shared" ref="L67:L87" si="14">MAX((H67-I67)*10.5*1.732,0)</f>
        <v>10573.70412</v>
      </c>
      <c r="M67" s="30" t="s">
        <v>20</v>
      </c>
    </row>
    <row r="68" s="1" customFormat="1" spans="1:13">
      <c r="A68" s="7" t="s">
        <v>368</v>
      </c>
      <c r="B68" s="8" t="s">
        <v>402</v>
      </c>
      <c r="C68" s="8" t="s">
        <v>330</v>
      </c>
      <c r="D68" s="9" t="s">
        <v>22</v>
      </c>
      <c r="E68" s="9">
        <v>600</v>
      </c>
      <c r="F68" s="7" t="s">
        <v>250</v>
      </c>
      <c r="G68" s="32" t="s">
        <v>325</v>
      </c>
      <c r="H68" s="7">
        <v>553</v>
      </c>
      <c r="I68" s="7">
        <v>16.21</v>
      </c>
      <c r="J68" s="29">
        <f t="shared" si="12"/>
        <v>0.0293128390596745</v>
      </c>
      <c r="K68" s="30">
        <f t="shared" si="13"/>
        <v>7750.69134</v>
      </c>
      <c r="L68" s="30">
        <f t="shared" si="14"/>
        <v>9762.06294</v>
      </c>
      <c r="M68" s="30" t="s">
        <v>20</v>
      </c>
    </row>
    <row r="69" s="1" customFormat="1" spans="1:13">
      <c r="A69" s="7" t="s">
        <v>368</v>
      </c>
      <c r="B69" s="8" t="s">
        <v>402</v>
      </c>
      <c r="C69" s="8" t="s">
        <v>403</v>
      </c>
      <c r="D69" s="9" t="s">
        <v>22</v>
      </c>
      <c r="E69" s="9">
        <v>600</v>
      </c>
      <c r="F69" s="7" t="s">
        <v>143</v>
      </c>
      <c r="G69" s="32" t="s">
        <v>325</v>
      </c>
      <c r="H69" s="7">
        <v>328</v>
      </c>
      <c r="I69" s="7">
        <v>241.12</v>
      </c>
      <c r="J69" s="29">
        <f t="shared" si="12"/>
        <v>0.735121951219512</v>
      </c>
      <c r="K69" s="30">
        <f t="shared" si="13"/>
        <v>386.998080000001</v>
      </c>
      <c r="L69" s="30">
        <f t="shared" si="14"/>
        <v>1579.99968</v>
      </c>
      <c r="M69" s="30">
        <f t="shared" si="11"/>
        <v>0</v>
      </c>
    </row>
    <row r="70" s="1" customFormat="1" spans="1:13">
      <c r="A70" s="7" t="s">
        <v>368</v>
      </c>
      <c r="B70" s="8" t="s">
        <v>402</v>
      </c>
      <c r="C70" s="8" t="s">
        <v>404</v>
      </c>
      <c r="D70" s="9" t="s">
        <v>22</v>
      </c>
      <c r="E70" s="9">
        <v>600</v>
      </c>
      <c r="F70" s="7" t="s">
        <v>250</v>
      </c>
      <c r="G70" s="33" t="s">
        <v>325</v>
      </c>
      <c r="H70" s="7">
        <v>553</v>
      </c>
      <c r="I70" s="7">
        <v>206.23</v>
      </c>
      <c r="J70" s="29">
        <f t="shared" si="12"/>
        <v>0.372929475587703</v>
      </c>
      <c r="K70" s="30">
        <f t="shared" si="13"/>
        <v>4294.98762</v>
      </c>
      <c r="L70" s="30">
        <f t="shared" si="14"/>
        <v>6306.35922</v>
      </c>
      <c r="M70" s="30">
        <f t="shared" si="11"/>
        <v>2283.61602</v>
      </c>
    </row>
    <row r="71" s="1" customFormat="1" spans="1:13">
      <c r="A71" s="7" t="s">
        <v>368</v>
      </c>
      <c r="B71" s="8" t="s">
        <v>402</v>
      </c>
      <c r="C71" s="8" t="s">
        <v>133</v>
      </c>
      <c r="D71" s="9" t="s">
        <v>22</v>
      </c>
      <c r="E71" s="9">
        <v>600</v>
      </c>
      <c r="F71" s="7" t="s">
        <v>143</v>
      </c>
      <c r="G71" s="34" t="s">
        <v>325</v>
      </c>
      <c r="H71" s="7">
        <v>328</v>
      </c>
      <c r="I71" s="7">
        <v>251.22</v>
      </c>
      <c r="J71" s="29">
        <f t="shared" si="12"/>
        <v>0.765914634146341</v>
      </c>
      <c r="K71" s="30">
        <f t="shared" si="13"/>
        <v>203.319480000001</v>
      </c>
      <c r="L71" s="30">
        <f t="shared" si="14"/>
        <v>1396.32108</v>
      </c>
      <c r="M71" s="30">
        <f t="shared" si="11"/>
        <v>0</v>
      </c>
    </row>
    <row r="72" s="1" customFormat="1" spans="1:13">
      <c r="A72" s="7" t="s">
        <v>368</v>
      </c>
      <c r="B72" s="8" t="s">
        <v>405</v>
      </c>
      <c r="C72" s="8" t="s">
        <v>406</v>
      </c>
      <c r="D72" s="9" t="s">
        <v>146</v>
      </c>
      <c r="E72" s="9">
        <v>800</v>
      </c>
      <c r="F72" s="7" t="s">
        <v>250</v>
      </c>
      <c r="G72" s="9" t="s">
        <v>325</v>
      </c>
      <c r="H72" s="7">
        <v>553</v>
      </c>
      <c r="I72" s="7">
        <v>0</v>
      </c>
      <c r="J72" s="29">
        <f t="shared" si="12"/>
        <v>0</v>
      </c>
      <c r="K72" s="30">
        <f t="shared" si="13"/>
        <v>8045.4864</v>
      </c>
      <c r="L72" s="30">
        <f t="shared" si="14"/>
        <v>10056.858</v>
      </c>
      <c r="M72" s="30">
        <f t="shared" si="11"/>
        <v>6034.1148</v>
      </c>
    </row>
    <row r="73" s="1" customFormat="1" spans="1:13">
      <c r="A73" s="7" t="s">
        <v>368</v>
      </c>
      <c r="B73" s="8" t="s">
        <v>405</v>
      </c>
      <c r="C73" s="8" t="s">
        <v>407</v>
      </c>
      <c r="D73" s="9" t="s">
        <v>146</v>
      </c>
      <c r="E73" s="9">
        <v>800</v>
      </c>
      <c r="F73" s="7" t="s">
        <v>408</v>
      </c>
      <c r="G73" s="9" t="s">
        <v>325</v>
      </c>
      <c r="H73" s="7">
        <v>553</v>
      </c>
      <c r="I73" s="7">
        <v>19.21</v>
      </c>
      <c r="J73" s="29">
        <f t="shared" si="12"/>
        <v>0.0347377938517179</v>
      </c>
      <c r="K73" s="30">
        <f t="shared" si="13"/>
        <v>7696.13334</v>
      </c>
      <c r="L73" s="30">
        <f t="shared" si="14"/>
        <v>9707.50494</v>
      </c>
      <c r="M73" s="30">
        <f t="shared" si="11"/>
        <v>5684.76174</v>
      </c>
    </row>
    <row r="74" s="1" customFormat="1" spans="1:13">
      <c r="A74" s="7" t="s">
        <v>368</v>
      </c>
      <c r="B74" s="8" t="s">
        <v>405</v>
      </c>
      <c r="C74" s="8" t="s">
        <v>409</v>
      </c>
      <c r="D74" s="9" t="s">
        <v>27</v>
      </c>
      <c r="E74" s="9">
        <v>400</v>
      </c>
      <c r="F74" s="7" t="s">
        <v>250</v>
      </c>
      <c r="G74" s="9" t="s">
        <v>325</v>
      </c>
      <c r="H74" s="7">
        <v>400</v>
      </c>
      <c r="I74" s="7">
        <v>137.61</v>
      </c>
      <c r="J74" s="29">
        <f t="shared" si="12"/>
        <v>0.344025</v>
      </c>
      <c r="K74" s="30">
        <f t="shared" si="13"/>
        <v>3316.94454</v>
      </c>
      <c r="L74" s="30">
        <f t="shared" si="14"/>
        <v>4771.82454</v>
      </c>
      <c r="M74" s="30" t="s">
        <v>20</v>
      </c>
    </row>
    <row r="75" s="1" customFormat="1" spans="1:13">
      <c r="A75" s="7" t="s">
        <v>368</v>
      </c>
      <c r="B75" s="8" t="s">
        <v>405</v>
      </c>
      <c r="C75" s="8" t="s">
        <v>410</v>
      </c>
      <c r="D75" s="9" t="s">
        <v>22</v>
      </c>
      <c r="E75" s="9">
        <v>600</v>
      </c>
      <c r="F75" s="7" t="s">
        <v>250</v>
      </c>
      <c r="G75" s="9" t="s">
        <v>325</v>
      </c>
      <c r="H75" s="7">
        <v>553</v>
      </c>
      <c r="I75" s="7">
        <v>210.33</v>
      </c>
      <c r="J75" s="29">
        <f t="shared" si="12"/>
        <v>0.380343580470163</v>
      </c>
      <c r="K75" s="30">
        <f t="shared" si="13"/>
        <v>4220.42502</v>
      </c>
      <c r="L75" s="30">
        <f t="shared" si="14"/>
        <v>6231.79662</v>
      </c>
      <c r="M75" s="30">
        <f t="shared" ref="M75:M86" si="15">MAX((H75*0.6-I75)*10.5*1.732,0)</f>
        <v>2209.05342</v>
      </c>
    </row>
    <row r="76" s="1" customFormat="1" spans="1:13">
      <c r="A76" s="7" t="s">
        <v>368</v>
      </c>
      <c r="B76" s="8" t="s">
        <v>405</v>
      </c>
      <c r="C76" s="8" t="s">
        <v>411</v>
      </c>
      <c r="D76" s="9" t="s">
        <v>22</v>
      </c>
      <c r="E76" s="9">
        <v>600</v>
      </c>
      <c r="F76" s="7" t="s">
        <v>250</v>
      </c>
      <c r="G76" s="9" t="s">
        <v>325</v>
      </c>
      <c r="H76" s="7">
        <v>553</v>
      </c>
      <c r="I76" s="7">
        <v>151.21</v>
      </c>
      <c r="J76" s="29">
        <f t="shared" si="12"/>
        <v>0.273435804701627</v>
      </c>
      <c r="K76" s="30">
        <f t="shared" si="13"/>
        <v>5295.58134</v>
      </c>
      <c r="L76" s="30">
        <f t="shared" si="14"/>
        <v>7306.95294</v>
      </c>
      <c r="M76" s="30" t="s">
        <v>20</v>
      </c>
    </row>
    <row r="77" s="1" customFormat="1" spans="1:13">
      <c r="A77" s="7" t="s">
        <v>368</v>
      </c>
      <c r="B77" s="8" t="s">
        <v>405</v>
      </c>
      <c r="C77" s="8" t="s">
        <v>412</v>
      </c>
      <c r="D77" s="9" t="s">
        <v>22</v>
      </c>
      <c r="E77" s="9">
        <v>600</v>
      </c>
      <c r="F77" s="7" t="s">
        <v>250</v>
      </c>
      <c r="G77" s="9" t="s">
        <v>325</v>
      </c>
      <c r="H77" s="7">
        <v>553</v>
      </c>
      <c r="I77" s="7">
        <v>204.11</v>
      </c>
      <c r="J77" s="29">
        <f t="shared" si="12"/>
        <v>0.369095840867993</v>
      </c>
      <c r="K77" s="30">
        <f t="shared" si="13"/>
        <v>4333.54194</v>
      </c>
      <c r="L77" s="30">
        <f t="shared" si="14"/>
        <v>6344.91354</v>
      </c>
      <c r="M77" s="30" t="s">
        <v>20</v>
      </c>
    </row>
    <row r="78" s="1" customFormat="1" spans="1:13">
      <c r="A78" s="7" t="s">
        <v>368</v>
      </c>
      <c r="B78" s="8" t="s">
        <v>405</v>
      </c>
      <c r="C78" s="8" t="s">
        <v>413</v>
      </c>
      <c r="D78" s="9" t="s">
        <v>22</v>
      </c>
      <c r="E78" s="9">
        <v>600</v>
      </c>
      <c r="F78" s="7" t="s">
        <v>250</v>
      </c>
      <c r="G78" s="9" t="s">
        <v>325</v>
      </c>
      <c r="H78" s="7">
        <v>553</v>
      </c>
      <c r="I78" s="7">
        <v>192.83</v>
      </c>
      <c r="J78" s="29">
        <f t="shared" si="12"/>
        <v>0.34869801084991</v>
      </c>
      <c r="K78" s="30">
        <f t="shared" si="13"/>
        <v>4538.68002</v>
      </c>
      <c r="L78" s="30">
        <f t="shared" si="14"/>
        <v>6550.05162</v>
      </c>
      <c r="M78" s="30" t="s">
        <v>20</v>
      </c>
    </row>
    <row r="79" s="1" customFormat="1" spans="1:13">
      <c r="A79" s="7" t="s">
        <v>368</v>
      </c>
      <c r="B79" s="8" t="s">
        <v>405</v>
      </c>
      <c r="C79" s="8" t="s">
        <v>414</v>
      </c>
      <c r="D79" s="9" t="s">
        <v>22</v>
      </c>
      <c r="E79" s="9">
        <v>600</v>
      </c>
      <c r="F79" s="7" t="s">
        <v>250</v>
      </c>
      <c r="G79" s="9" t="s">
        <v>325</v>
      </c>
      <c r="H79" s="7">
        <v>553</v>
      </c>
      <c r="I79" s="7">
        <v>128.83</v>
      </c>
      <c r="J79" s="29">
        <f t="shared" si="12"/>
        <v>0.232965641952984</v>
      </c>
      <c r="K79" s="30">
        <f t="shared" si="13"/>
        <v>5702.58402</v>
      </c>
      <c r="L79" s="30">
        <f t="shared" si="14"/>
        <v>7713.95562</v>
      </c>
      <c r="M79" s="30">
        <f t="shared" si="15"/>
        <v>3691.21242</v>
      </c>
    </row>
    <row r="80" s="1" customFormat="1" spans="1:13">
      <c r="A80" s="7" t="s">
        <v>368</v>
      </c>
      <c r="B80" s="8" t="s">
        <v>415</v>
      </c>
      <c r="C80" s="8" t="s">
        <v>416</v>
      </c>
      <c r="D80" s="9" t="s">
        <v>22</v>
      </c>
      <c r="E80" s="9">
        <v>600</v>
      </c>
      <c r="F80" s="7" t="s">
        <v>250</v>
      </c>
      <c r="G80" s="9" t="s">
        <v>325</v>
      </c>
      <c r="H80" s="7">
        <v>553</v>
      </c>
      <c r="I80" s="7">
        <v>8.14</v>
      </c>
      <c r="J80" s="29">
        <f t="shared" si="12"/>
        <v>0.0147197106690778</v>
      </c>
      <c r="K80" s="30">
        <f t="shared" si="13"/>
        <v>7897.45236</v>
      </c>
      <c r="L80" s="30">
        <f t="shared" si="14"/>
        <v>9908.82396</v>
      </c>
      <c r="M80" s="30">
        <f t="shared" si="15"/>
        <v>5886.08076</v>
      </c>
    </row>
    <row r="81" s="1" customFormat="1" spans="1:13">
      <c r="A81" s="7" t="s">
        <v>368</v>
      </c>
      <c r="B81" s="8" t="s">
        <v>415</v>
      </c>
      <c r="C81" s="8" t="s">
        <v>417</v>
      </c>
      <c r="D81" s="9" t="s">
        <v>22</v>
      </c>
      <c r="E81" s="9">
        <v>600</v>
      </c>
      <c r="F81" s="7" t="s">
        <v>250</v>
      </c>
      <c r="G81" s="9" t="s">
        <v>325</v>
      </c>
      <c r="H81" s="7">
        <v>553</v>
      </c>
      <c r="I81" s="7">
        <v>62.58</v>
      </c>
      <c r="J81" s="29">
        <f t="shared" si="12"/>
        <v>0.113164556962025</v>
      </c>
      <c r="K81" s="30">
        <f t="shared" si="13"/>
        <v>6907.40652</v>
      </c>
      <c r="L81" s="30">
        <f t="shared" si="14"/>
        <v>8918.77812</v>
      </c>
      <c r="M81" s="30">
        <f t="shared" si="15"/>
        <v>4896.03492</v>
      </c>
    </row>
    <row r="82" s="1" customFormat="1" spans="1:13">
      <c r="A82" s="7" t="s">
        <v>368</v>
      </c>
      <c r="B82" s="8" t="s">
        <v>415</v>
      </c>
      <c r="C82" s="8" t="s">
        <v>418</v>
      </c>
      <c r="D82" s="9" t="s">
        <v>22</v>
      </c>
      <c r="E82" s="9">
        <v>600</v>
      </c>
      <c r="F82" s="7" t="s">
        <v>250</v>
      </c>
      <c r="G82" s="9" t="s">
        <v>325</v>
      </c>
      <c r="H82" s="7">
        <v>553</v>
      </c>
      <c r="I82" s="7">
        <v>36.57</v>
      </c>
      <c r="J82" s="29">
        <f t="shared" si="12"/>
        <v>0.066130198915009</v>
      </c>
      <c r="K82" s="30">
        <f t="shared" si="13"/>
        <v>7380.42438</v>
      </c>
      <c r="L82" s="30">
        <f t="shared" si="14"/>
        <v>9391.79598</v>
      </c>
      <c r="M82" s="30">
        <f t="shared" si="15"/>
        <v>5369.05278</v>
      </c>
    </row>
    <row r="83" s="1" customFormat="1" spans="1:13">
      <c r="A83" s="7" t="s">
        <v>368</v>
      </c>
      <c r="B83" s="8" t="s">
        <v>415</v>
      </c>
      <c r="C83" s="7" t="s">
        <v>419</v>
      </c>
      <c r="D83" s="7" t="s">
        <v>146</v>
      </c>
      <c r="E83" s="7">
        <v>800</v>
      </c>
      <c r="F83" s="7" t="s">
        <v>250</v>
      </c>
      <c r="G83" s="7" t="s">
        <v>353</v>
      </c>
      <c r="H83" s="7">
        <v>656</v>
      </c>
      <c r="I83" s="7">
        <v>1.01</v>
      </c>
      <c r="J83" s="29">
        <f t="shared" si="12"/>
        <v>0.00153963414634146</v>
      </c>
      <c r="K83" s="30">
        <f t="shared" si="13"/>
        <v>9525.64494</v>
      </c>
      <c r="L83" s="30">
        <f t="shared" si="14"/>
        <v>11911.64814</v>
      </c>
      <c r="M83" s="30">
        <f t="shared" si="15"/>
        <v>7139.64174</v>
      </c>
    </row>
    <row r="84" s="1" customFormat="1" spans="1:13">
      <c r="A84" s="7" t="s">
        <v>368</v>
      </c>
      <c r="B84" s="8" t="s">
        <v>415</v>
      </c>
      <c r="C84" s="7" t="s">
        <v>420</v>
      </c>
      <c r="D84" s="7" t="s">
        <v>146</v>
      </c>
      <c r="E84" s="7">
        <v>800</v>
      </c>
      <c r="F84" s="7" t="s">
        <v>250</v>
      </c>
      <c r="G84" s="7" t="s">
        <v>353</v>
      </c>
      <c r="H84" s="7">
        <v>656</v>
      </c>
      <c r="I84" s="7">
        <v>28.54</v>
      </c>
      <c r="J84" s="29">
        <f t="shared" si="12"/>
        <v>0.0435060975609756</v>
      </c>
      <c r="K84" s="30">
        <f t="shared" si="13"/>
        <v>9024.98436</v>
      </c>
      <c r="L84" s="30">
        <f t="shared" si="14"/>
        <v>11410.98756</v>
      </c>
      <c r="M84" s="30">
        <f t="shared" si="15"/>
        <v>6638.98116</v>
      </c>
    </row>
    <row r="85" s="1" customFormat="1" spans="1:13">
      <c r="A85" s="7" t="s">
        <v>421</v>
      </c>
      <c r="B85" s="8" t="s">
        <v>119</v>
      </c>
      <c r="C85" s="8" t="s">
        <v>422</v>
      </c>
      <c r="D85" s="9" t="s">
        <v>27</v>
      </c>
      <c r="E85" s="9">
        <v>400</v>
      </c>
      <c r="F85" s="7" t="s">
        <v>250</v>
      </c>
      <c r="G85" s="9" t="s">
        <v>325</v>
      </c>
      <c r="H85" s="7">
        <v>400</v>
      </c>
      <c r="I85" s="7">
        <v>240.36</v>
      </c>
      <c r="J85" s="29">
        <f t="shared" si="12"/>
        <v>0.6009</v>
      </c>
      <c r="K85" s="30">
        <f t="shared" si="13"/>
        <v>1448.33304</v>
      </c>
      <c r="L85" s="30">
        <f t="shared" si="14"/>
        <v>2903.21304</v>
      </c>
      <c r="M85" s="30">
        <f t="shared" si="15"/>
        <v>0</v>
      </c>
    </row>
    <row r="86" s="1" customFormat="1" spans="1:13">
      <c r="A86" s="7" t="s">
        <v>421</v>
      </c>
      <c r="B86" s="8" t="s">
        <v>119</v>
      </c>
      <c r="C86" s="8" t="s">
        <v>423</v>
      </c>
      <c r="D86" s="9" t="s">
        <v>27</v>
      </c>
      <c r="E86" s="9">
        <v>400</v>
      </c>
      <c r="F86" s="7" t="s">
        <v>424</v>
      </c>
      <c r="G86" s="9" t="s">
        <v>325</v>
      </c>
      <c r="H86" s="7">
        <v>400</v>
      </c>
      <c r="I86" s="7">
        <v>233.44</v>
      </c>
      <c r="J86" s="29">
        <f t="shared" si="12"/>
        <v>0.5836</v>
      </c>
      <c r="K86" s="30">
        <f t="shared" si="13"/>
        <v>1574.18016</v>
      </c>
      <c r="L86" s="30">
        <f t="shared" si="14"/>
        <v>3029.06016</v>
      </c>
      <c r="M86" s="30">
        <f t="shared" si="15"/>
        <v>119.30016</v>
      </c>
    </row>
    <row r="87" s="1" customFormat="1" spans="1:13">
      <c r="A87" s="7" t="s">
        <v>421</v>
      </c>
      <c r="B87" s="8" t="s">
        <v>119</v>
      </c>
      <c r="C87" s="8" t="s">
        <v>425</v>
      </c>
      <c r="D87" s="9" t="s">
        <v>22</v>
      </c>
      <c r="E87" s="9">
        <v>600</v>
      </c>
      <c r="F87" s="7" t="s">
        <v>250</v>
      </c>
      <c r="G87" s="9" t="s">
        <v>325</v>
      </c>
      <c r="H87" s="7">
        <v>553</v>
      </c>
      <c r="I87" s="7">
        <v>429.79</v>
      </c>
      <c r="J87" s="29">
        <f t="shared" si="12"/>
        <v>0.777197106690778</v>
      </c>
      <c r="K87" s="30">
        <f t="shared" si="13"/>
        <v>229.32546</v>
      </c>
      <c r="L87" s="30">
        <f t="shared" si="14"/>
        <v>2240.69706</v>
      </c>
      <c r="M87" s="30" t="s">
        <v>20</v>
      </c>
    </row>
    <row r="88" s="1" customFormat="1" spans="1:13">
      <c r="A88" s="7" t="s">
        <v>421</v>
      </c>
      <c r="B88" s="8" t="s">
        <v>119</v>
      </c>
      <c r="C88" s="8" t="s">
        <v>330</v>
      </c>
      <c r="D88" s="9" t="s">
        <v>27</v>
      </c>
      <c r="E88" s="9">
        <v>400</v>
      </c>
      <c r="F88" s="7" t="s">
        <v>426</v>
      </c>
      <c r="G88" s="9" t="s">
        <v>76</v>
      </c>
      <c r="H88" s="7">
        <v>246</v>
      </c>
      <c r="I88" s="7">
        <v>0</v>
      </c>
      <c r="J88" s="29">
        <f t="shared" si="12"/>
        <v>0</v>
      </c>
      <c r="K88" s="30" t="s">
        <v>427</v>
      </c>
      <c r="L88" s="30" t="s">
        <v>427</v>
      </c>
      <c r="M88" s="30" t="s">
        <v>427</v>
      </c>
    </row>
    <row r="89" s="1" customFormat="1" spans="1:13">
      <c r="A89" s="7" t="s">
        <v>421</v>
      </c>
      <c r="B89" s="8" t="s">
        <v>119</v>
      </c>
      <c r="C89" s="8" t="s">
        <v>120</v>
      </c>
      <c r="D89" s="9" t="s">
        <v>22</v>
      </c>
      <c r="E89" s="9">
        <v>600</v>
      </c>
      <c r="F89" s="7" t="s">
        <v>250</v>
      </c>
      <c r="G89" s="9" t="s">
        <v>76</v>
      </c>
      <c r="H89" s="7">
        <v>600</v>
      </c>
      <c r="I89" s="7">
        <v>225</v>
      </c>
      <c r="J89" s="29">
        <f t="shared" si="12"/>
        <v>0.375</v>
      </c>
      <c r="K89" s="30">
        <f t="shared" ref="K89:K141" si="16">MAX((H89*0.8-I89)*10.5*1.732,0)</f>
        <v>4637.43</v>
      </c>
      <c r="L89" s="30">
        <f t="shared" ref="L89:L141" si="17">MAX((H89-I89)*10.5*1.732,0)</f>
        <v>6819.75</v>
      </c>
      <c r="M89" s="30" t="s">
        <v>20</v>
      </c>
    </row>
    <row r="90" s="1" customFormat="1" spans="1:13">
      <c r="A90" s="7" t="s">
        <v>421</v>
      </c>
      <c r="B90" s="8" t="s">
        <v>119</v>
      </c>
      <c r="C90" s="8" t="s">
        <v>428</v>
      </c>
      <c r="D90" s="8" t="s">
        <v>154</v>
      </c>
      <c r="E90" s="8">
        <v>500</v>
      </c>
      <c r="F90" s="7" t="s">
        <v>250</v>
      </c>
      <c r="G90" s="9" t="s">
        <v>325</v>
      </c>
      <c r="H90" s="7">
        <v>500</v>
      </c>
      <c r="I90" s="7">
        <v>133.05</v>
      </c>
      <c r="J90" s="29">
        <f t="shared" si="12"/>
        <v>0.2661</v>
      </c>
      <c r="K90" s="30">
        <f t="shared" si="16"/>
        <v>4854.7527</v>
      </c>
      <c r="L90" s="30">
        <f t="shared" si="17"/>
        <v>6673.3527</v>
      </c>
      <c r="M90" s="30" t="s">
        <v>20</v>
      </c>
    </row>
    <row r="91" s="1" customFormat="1" ht="20" customHeight="1" spans="1:13">
      <c r="A91" s="7" t="s">
        <v>421</v>
      </c>
      <c r="B91" s="8" t="s">
        <v>124</v>
      </c>
      <c r="C91" s="8" t="s">
        <v>125</v>
      </c>
      <c r="D91" s="9" t="s">
        <v>22</v>
      </c>
      <c r="E91" s="9">
        <v>600</v>
      </c>
      <c r="F91" s="10" t="s">
        <v>429</v>
      </c>
      <c r="G91" s="9" t="s">
        <v>113</v>
      </c>
      <c r="H91" s="7">
        <v>380</v>
      </c>
      <c r="I91" s="7">
        <v>281.84</v>
      </c>
      <c r="J91" s="29">
        <f t="shared" si="12"/>
        <v>0.741684210526316</v>
      </c>
      <c r="K91" s="30">
        <f t="shared" si="16"/>
        <v>403.00176</v>
      </c>
      <c r="L91" s="30">
        <f t="shared" si="17"/>
        <v>1785.13776</v>
      </c>
      <c r="M91" s="30" t="s">
        <v>20</v>
      </c>
    </row>
    <row r="92" s="1" customFormat="1" spans="1:13">
      <c r="A92" s="7" t="s">
        <v>421</v>
      </c>
      <c r="B92" s="8" t="s">
        <v>124</v>
      </c>
      <c r="C92" s="8" t="s">
        <v>295</v>
      </c>
      <c r="D92" s="9" t="s">
        <v>22</v>
      </c>
      <c r="E92" s="9">
        <v>600</v>
      </c>
      <c r="F92" s="7" t="s">
        <v>250</v>
      </c>
      <c r="G92" s="9" t="s">
        <v>325</v>
      </c>
      <c r="H92" s="7">
        <v>553</v>
      </c>
      <c r="I92" s="7">
        <v>265.04</v>
      </c>
      <c r="J92" s="29">
        <f t="shared" si="12"/>
        <v>0.479276672694394</v>
      </c>
      <c r="K92" s="30">
        <f t="shared" si="16"/>
        <v>3225.46896</v>
      </c>
      <c r="L92" s="30">
        <f t="shared" si="17"/>
        <v>5236.84056</v>
      </c>
      <c r="M92" s="30">
        <f>MAX((H92*0.6-I92)*10.5*1.732,0)</f>
        <v>1214.09736</v>
      </c>
    </row>
    <row r="93" s="1" customFormat="1" spans="1:13">
      <c r="A93" s="7" t="s">
        <v>421</v>
      </c>
      <c r="B93" s="8" t="s">
        <v>124</v>
      </c>
      <c r="C93" s="8" t="s">
        <v>292</v>
      </c>
      <c r="D93" s="9" t="s">
        <v>22</v>
      </c>
      <c r="E93" s="9">
        <v>600</v>
      </c>
      <c r="F93" s="7" t="s">
        <v>250</v>
      </c>
      <c r="G93" s="9" t="s">
        <v>325</v>
      </c>
      <c r="H93" s="7">
        <v>553</v>
      </c>
      <c r="I93" s="7">
        <v>15.69</v>
      </c>
      <c r="J93" s="29">
        <f t="shared" si="12"/>
        <v>0.028372513562387</v>
      </c>
      <c r="K93" s="30">
        <f t="shared" si="16"/>
        <v>7760.14806</v>
      </c>
      <c r="L93" s="30">
        <f t="shared" si="17"/>
        <v>9771.51966</v>
      </c>
      <c r="M93" s="30" t="s">
        <v>20</v>
      </c>
    </row>
    <row r="94" s="1" customFormat="1" spans="1:13">
      <c r="A94" s="7" t="s">
        <v>421</v>
      </c>
      <c r="B94" s="8" t="s">
        <v>124</v>
      </c>
      <c r="C94" s="8" t="s">
        <v>430</v>
      </c>
      <c r="D94" s="9" t="s">
        <v>22</v>
      </c>
      <c r="E94" s="9">
        <v>600</v>
      </c>
      <c r="F94" s="7" t="s">
        <v>250</v>
      </c>
      <c r="G94" s="9" t="s">
        <v>325</v>
      </c>
      <c r="H94" s="7">
        <v>553</v>
      </c>
      <c r="I94" s="7">
        <v>123.56</v>
      </c>
      <c r="J94" s="29">
        <f t="shared" si="12"/>
        <v>0.223435804701627</v>
      </c>
      <c r="K94" s="30">
        <f t="shared" si="16"/>
        <v>5798.42424</v>
      </c>
      <c r="L94" s="30">
        <f t="shared" si="17"/>
        <v>7809.79584</v>
      </c>
      <c r="M94" s="30" t="s">
        <v>20</v>
      </c>
    </row>
    <row r="95" s="1" customFormat="1" spans="1:13">
      <c r="A95" s="7" t="s">
        <v>421</v>
      </c>
      <c r="B95" s="8" t="s">
        <v>124</v>
      </c>
      <c r="C95" s="8" t="s">
        <v>431</v>
      </c>
      <c r="D95" s="9" t="s">
        <v>154</v>
      </c>
      <c r="E95" s="9">
        <v>500</v>
      </c>
      <c r="F95" s="7" t="s">
        <v>250</v>
      </c>
      <c r="G95" s="9" t="s">
        <v>325</v>
      </c>
      <c r="H95" s="7">
        <v>500</v>
      </c>
      <c r="I95" s="7">
        <v>172.66</v>
      </c>
      <c r="J95" s="29">
        <f t="shared" si="12"/>
        <v>0.34532</v>
      </c>
      <c r="K95" s="30">
        <f t="shared" si="16"/>
        <v>4134.40524</v>
      </c>
      <c r="L95" s="30">
        <f t="shared" si="17"/>
        <v>5953.00524</v>
      </c>
      <c r="M95" s="30" t="s">
        <v>20</v>
      </c>
    </row>
    <row r="96" s="1" customFormat="1" spans="1:13">
      <c r="A96" s="7" t="s">
        <v>421</v>
      </c>
      <c r="B96" s="8" t="s">
        <v>432</v>
      </c>
      <c r="C96" s="8" t="s">
        <v>433</v>
      </c>
      <c r="D96" s="9" t="s">
        <v>27</v>
      </c>
      <c r="E96" s="9">
        <v>400</v>
      </c>
      <c r="F96" s="7" t="s">
        <v>250</v>
      </c>
      <c r="G96" s="9" t="s">
        <v>325</v>
      </c>
      <c r="H96" s="7">
        <v>400</v>
      </c>
      <c r="I96" s="7">
        <v>247.5</v>
      </c>
      <c r="J96" s="29">
        <f t="shared" si="12"/>
        <v>0.61875</v>
      </c>
      <c r="K96" s="30">
        <f t="shared" si="16"/>
        <v>1318.485</v>
      </c>
      <c r="L96" s="30">
        <f t="shared" si="17"/>
        <v>2773.365</v>
      </c>
      <c r="M96" s="30">
        <f>MAX((H96*0.6-I96)*10.5*1.732,0)</f>
        <v>0</v>
      </c>
    </row>
    <row r="97" s="1" customFormat="1" spans="1:13">
      <c r="A97" s="7" t="s">
        <v>421</v>
      </c>
      <c r="B97" s="8" t="s">
        <v>432</v>
      </c>
      <c r="C97" s="8" t="s">
        <v>434</v>
      </c>
      <c r="D97" s="9" t="s">
        <v>27</v>
      </c>
      <c r="E97" s="9">
        <v>400</v>
      </c>
      <c r="F97" s="7" t="s">
        <v>250</v>
      </c>
      <c r="G97" s="9" t="s">
        <v>325</v>
      </c>
      <c r="H97" s="7">
        <v>400</v>
      </c>
      <c r="I97" s="7">
        <v>77.11</v>
      </c>
      <c r="J97" s="29">
        <f t="shared" si="12"/>
        <v>0.192775</v>
      </c>
      <c r="K97" s="30">
        <f t="shared" si="16"/>
        <v>4417.19754</v>
      </c>
      <c r="L97" s="30">
        <f t="shared" si="17"/>
        <v>5872.07754</v>
      </c>
      <c r="M97" s="30" t="s">
        <v>20</v>
      </c>
    </row>
    <row r="98" s="1" customFormat="1" spans="1:13">
      <c r="A98" s="7" t="s">
        <v>421</v>
      </c>
      <c r="B98" s="8" t="s">
        <v>432</v>
      </c>
      <c r="C98" s="8" t="s">
        <v>435</v>
      </c>
      <c r="D98" s="9" t="s">
        <v>72</v>
      </c>
      <c r="E98" s="9">
        <v>300</v>
      </c>
      <c r="F98" s="7" t="s">
        <v>250</v>
      </c>
      <c r="G98" s="9" t="s">
        <v>325</v>
      </c>
      <c r="H98" s="7">
        <v>300</v>
      </c>
      <c r="I98" s="7">
        <v>68.38</v>
      </c>
      <c r="J98" s="29">
        <f t="shared" si="12"/>
        <v>0.227933333333333</v>
      </c>
      <c r="K98" s="30">
        <f t="shared" si="16"/>
        <v>3121.08132</v>
      </c>
      <c r="L98" s="30">
        <f t="shared" si="17"/>
        <v>4212.24132</v>
      </c>
      <c r="M98" s="30" t="s">
        <v>20</v>
      </c>
    </row>
    <row r="99" s="1" customFormat="1" spans="1:13">
      <c r="A99" s="7" t="s">
        <v>421</v>
      </c>
      <c r="B99" s="8" t="s">
        <v>432</v>
      </c>
      <c r="C99" s="8" t="s">
        <v>436</v>
      </c>
      <c r="D99" s="9" t="s">
        <v>72</v>
      </c>
      <c r="E99" s="9">
        <v>300</v>
      </c>
      <c r="F99" s="7" t="s">
        <v>250</v>
      </c>
      <c r="G99" s="9" t="s">
        <v>325</v>
      </c>
      <c r="H99" s="7">
        <v>300</v>
      </c>
      <c r="I99" s="7">
        <v>119.01</v>
      </c>
      <c r="J99" s="29">
        <f t="shared" si="12"/>
        <v>0.3967</v>
      </c>
      <c r="K99" s="30">
        <f t="shared" si="16"/>
        <v>2200.32414</v>
      </c>
      <c r="L99" s="30">
        <f t="shared" si="17"/>
        <v>3291.48414</v>
      </c>
      <c r="M99" s="30" t="s">
        <v>20</v>
      </c>
    </row>
    <row r="100" s="1" customFormat="1" spans="1:13">
      <c r="A100" s="7" t="s">
        <v>421</v>
      </c>
      <c r="B100" s="8" t="s">
        <v>432</v>
      </c>
      <c r="C100" s="8" t="s">
        <v>437</v>
      </c>
      <c r="D100" s="9" t="s">
        <v>27</v>
      </c>
      <c r="E100" s="9">
        <v>400</v>
      </c>
      <c r="F100" s="7" t="s">
        <v>250</v>
      </c>
      <c r="G100" s="9" t="s">
        <v>325</v>
      </c>
      <c r="H100" s="7">
        <v>400</v>
      </c>
      <c r="I100" s="7">
        <v>160.78</v>
      </c>
      <c r="J100" s="29">
        <f t="shared" si="12"/>
        <v>0.40195</v>
      </c>
      <c r="K100" s="30">
        <f t="shared" si="16"/>
        <v>2895.57492</v>
      </c>
      <c r="L100" s="30">
        <f t="shared" si="17"/>
        <v>4350.45492</v>
      </c>
      <c r="M100" s="30">
        <f t="shared" ref="M100:M112" si="18">MAX((H100*0.6-I100)*10.5*1.732,0)</f>
        <v>1440.69492</v>
      </c>
    </row>
    <row r="101" s="1" customFormat="1" spans="1:13">
      <c r="A101" s="7" t="s">
        <v>421</v>
      </c>
      <c r="B101" s="8" t="s">
        <v>432</v>
      </c>
      <c r="C101" s="8" t="s">
        <v>330</v>
      </c>
      <c r="D101" s="9" t="s">
        <v>72</v>
      </c>
      <c r="E101" s="9">
        <v>300</v>
      </c>
      <c r="F101" s="7" t="s">
        <v>143</v>
      </c>
      <c r="G101" s="9" t="s">
        <v>325</v>
      </c>
      <c r="H101" s="7">
        <v>300</v>
      </c>
      <c r="I101" s="7">
        <v>168.75</v>
      </c>
      <c r="J101" s="29">
        <f t="shared" si="12"/>
        <v>0.5625</v>
      </c>
      <c r="K101" s="30">
        <f t="shared" si="16"/>
        <v>1295.7525</v>
      </c>
      <c r="L101" s="30">
        <f t="shared" si="17"/>
        <v>2386.9125</v>
      </c>
      <c r="M101" s="30" t="s">
        <v>20</v>
      </c>
    </row>
    <row r="102" s="1" customFormat="1" spans="1:13">
      <c r="A102" s="7" t="s">
        <v>421</v>
      </c>
      <c r="B102" s="8" t="s">
        <v>432</v>
      </c>
      <c r="C102" s="8" t="s">
        <v>438</v>
      </c>
      <c r="D102" s="9" t="s">
        <v>22</v>
      </c>
      <c r="E102" s="9">
        <v>600</v>
      </c>
      <c r="F102" s="7" t="s">
        <v>250</v>
      </c>
      <c r="G102" s="9" t="s">
        <v>325</v>
      </c>
      <c r="H102" s="7">
        <v>553</v>
      </c>
      <c r="I102" s="7">
        <v>350</v>
      </c>
      <c r="J102" s="29">
        <f t="shared" si="12"/>
        <v>0.632911392405063</v>
      </c>
      <c r="K102" s="30">
        <f t="shared" si="16"/>
        <v>1680.3864</v>
      </c>
      <c r="L102" s="30">
        <f t="shared" si="17"/>
        <v>3691.758</v>
      </c>
      <c r="M102" s="30" t="s">
        <v>20</v>
      </c>
    </row>
    <row r="103" s="1" customFormat="1" spans="1:13">
      <c r="A103" s="7" t="s">
        <v>421</v>
      </c>
      <c r="B103" s="8" t="s">
        <v>127</v>
      </c>
      <c r="C103" s="8" t="s">
        <v>439</v>
      </c>
      <c r="D103" s="9" t="s">
        <v>22</v>
      </c>
      <c r="E103" s="9">
        <v>600</v>
      </c>
      <c r="F103" s="7" t="s">
        <v>250</v>
      </c>
      <c r="G103" s="9" t="s">
        <v>325</v>
      </c>
      <c r="H103" s="7">
        <v>553</v>
      </c>
      <c r="I103" s="7">
        <v>221.95</v>
      </c>
      <c r="J103" s="29">
        <f t="shared" si="12"/>
        <v>0.401356238698011</v>
      </c>
      <c r="K103" s="30">
        <f t="shared" si="16"/>
        <v>4009.1037</v>
      </c>
      <c r="L103" s="30">
        <f t="shared" si="17"/>
        <v>6020.4753</v>
      </c>
      <c r="M103" s="30">
        <f t="shared" si="18"/>
        <v>1997.7321</v>
      </c>
    </row>
    <row r="104" s="1" customFormat="1" spans="1:13">
      <c r="A104" s="7" t="s">
        <v>421</v>
      </c>
      <c r="B104" s="8" t="s">
        <v>127</v>
      </c>
      <c r="C104" s="8" t="s">
        <v>440</v>
      </c>
      <c r="D104" s="9" t="s">
        <v>22</v>
      </c>
      <c r="E104" s="9">
        <v>300</v>
      </c>
      <c r="F104" s="7" t="s">
        <v>250</v>
      </c>
      <c r="G104" s="9" t="s">
        <v>325</v>
      </c>
      <c r="H104" s="7">
        <v>300</v>
      </c>
      <c r="I104" s="7">
        <v>249.38</v>
      </c>
      <c r="J104" s="29">
        <f t="shared" si="12"/>
        <v>0.831266666666667</v>
      </c>
      <c r="K104" s="30">
        <f t="shared" si="16"/>
        <v>0</v>
      </c>
      <c r="L104" s="30">
        <f t="shared" si="17"/>
        <v>920.57532</v>
      </c>
      <c r="M104" s="30" t="s">
        <v>20</v>
      </c>
    </row>
    <row r="105" s="1" customFormat="1" spans="1:13">
      <c r="A105" s="7" t="s">
        <v>421</v>
      </c>
      <c r="B105" s="8" t="s">
        <v>127</v>
      </c>
      <c r="C105" s="8" t="s">
        <v>441</v>
      </c>
      <c r="D105" s="9" t="s">
        <v>22</v>
      </c>
      <c r="E105" s="9">
        <v>600</v>
      </c>
      <c r="F105" s="7" t="s">
        <v>143</v>
      </c>
      <c r="G105" s="9" t="s">
        <v>113</v>
      </c>
      <c r="H105" s="7">
        <v>328</v>
      </c>
      <c r="I105" s="7">
        <v>232.5</v>
      </c>
      <c r="J105" s="29">
        <f t="shared" si="12"/>
        <v>0.708841463414634</v>
      </c>
      <c r="K105" s="30">
        <f t="shared" si="16"/>
        <v>543.761400000001</v>
      </c>
      <c r="L105" s="30">
        <f t="shared" si="17"/>
        <v>1736.763</v>
      </c>
      <c r="M105" s="30">
        <f t="shared" si="18"/>
        <v>0</v>
      </c>
    </row>
    <row r="106" s="1" customFormat="1" spans="1:13">
      <c r="A106" s="7" t="s">
        <v>442</v>
      </c>
      <c r="B106" s="8" t="s">
        <v>443</v>
      </c>
      <c r="C106" s="8" t="s">
        <v>294</v>
      </c>
      <c r="D106" s="9" t="s">
        <v>72</v>
      </c>
      <c r="E106" s="9">
        <v>300</v>
      </c>
      <c r="F106" s="7" t="s">
        <v>250</v>
      </c>
      <c r="G106" s="9" t="s">
        <v>325</v>
      </c>
      <c r="H106" s="7">
        <v>300</v>
      </c>
      <c r="I106" s="7">
        <v>202.95</v>
      </c>
      <c r="J106" s="29">
        <f t="shared" si="12"/>
        <v>0.6765</v>
      </c>
      <c r="K106" s="30">
        <f t="shared" si="16"/>
        <v>673.7913</v>
      </c>
      <c r="L106" s="30">
        <f t="shared" si="17"/>
        <v>1764.9513</v>
      </c>
      <c r="M106" s="30">
        <f t="shared" si="18"/>
        <v>0</v>
      </c>
    </row>
    <row r="107" s="1" customFormat="1" spans="1:13">
      <c r="A107" s="7" t="s">
        <v>442</v>
      </c>
      <c r="B107" s="8" t="s">
        <v>443</v>
      </c>
      <c r="C107" s="8" t="s">
        <v>295</v>
      </c>
      <c r="D107" s="9" t="s">
        <v>22</v>
      </c>
      <c r="E107" s="9">
        <v>600</v>
      </c>
      <c r="F107" s="7" t="s">
        <v>250</v>
      </c>
      <c r="G107" s="9" t="s">
        <v>381</v>
      </c>
      <c r="H107" s="7">
        <v>465</v>
      </c>
      <c r="I107" s="7">
        <v>394.29</v>
      </c>
      <c r="J107" s="29">
        <f t="shared" si="12"/>
        <v>0.847935483870968</v>
      </c>
      <c r="K107" s="30">
        <f t="shared" si="16"/>
        <v>0</v>
      </c>
      <c r="L107" s="30">
        <f t="shared" si="17"/>
        <v>1285.93206</v>
      </c>
      <c r="M107" s="30">
        <f t="shared" si="18"/>
        <v>0</v>
      </c>
    </row>
    <row r="108" s="1" customFormat="1" spans="1:13">
      <c r="A108" s="7" t="s">
        <v>442</v>
      </c>
      <c r="B108" s="8" t="s">
        <v>443</v>
      </c>
      <c r="C108" s="8" t="s">
        <v>292</v>
      </c>
      <c r="D108" s="9" t="s">
        <v>22</v>
      </c>
      <c r="E108" s="9">
        <v>600</v>
      </c>
      <c r="F108" s="7" t="s">
        <v>250</v>
      </c>
      <c r="G108" s="9" t="s">
        <v>381</v>
      </c>
      <c r="H108" s="7">
        <v>465</v>
      </c>
      <c r="I108" s="7">
        <v>258.52</v>
      </c>
      <c r="J108" s="29">
        <f t="shared" si="12"/>
        <v>0.555956989247312</v>
      </c>
      <c r="K108" s="30">
        <f t="shared" si="16"/>
        <v>2063.74728</v>
      </c>
      <c r="L108" s="30">
        <f t="shared" si="17"/>
        <v>3755.04528</v>
      </c>
      <c r="M108" s="30">
        <f t="shared" si="18"/>
        <v>372.44928</v>
      </c>
    </row>
    <row r="109" s="1" customFormat="1" spans="1:13">
      <c r="A109" s="7" t="s">
        <v>442</v>
      </c>
      <c r="B109" s="8" t="s">
        <v>443</v>
      </c>
      <c r="C109" s="8" t="s">
        <v>444</v>
      </c>
      <c r="D109" s="9" t="s">
        <v>41</v>
      </c>
      <c r="E109" s="9">
        <v>300</v>
      </c>
      <c r="F109" s="7" t="s">
        <v>250</v>
      </c>
      <c r="G109" s="9" t="s">
        <v>381</v>
      </c>
      <c r="H109" s="9">
        <v>150</v>
      </c>
      <c r="I109" s="7">
        <v>50.59</v>
      </c>
      <c r="J109" s="29">
        <f t="shared" si="12"/>
        <v>0.337266666666667</v>
      </c>
      <c r="K109" s="30">
        <f t="shared" si="16"/>
        <v>1262.29026</v>
      </c>
      <c r="L109" s="30">
        <f t="shared" si="17"/>
        <v>1807.87026</v>
      </c>
      <c r="M109" s="30">
        <f t="shared" si="18"/>
        <v>716.71026</v>
      </c>
    </row>
    <row r="110" s="1" customFormat="1" spans="1:13">
      <c r="A110" s="7" t="s">
        <v>442</v>
      </c>
      <c r="B110" s="8" t="s">
        <v>445</v>
      </c>
      <c r="C110" s="8" t="s">
        <v>446</v>
      </c>
      <c r="D110" s="9" t="s">
        <v>22</v>
      </c>
      <c r="E110" s="9">
        <v>600</v>
      </c>
      <c r="F110" s="7" t="s">
        <v>250</v>
      </c>
      <c r="G110" s="9" t="s">
        <v>325</v>
      </c>
      <c r="H110" s="7">
        <v>553</v>
      </c>
      <c r="I110" s="7">
        <v>342.31</v>
      </c>
      <c r="J110" s="29">
        <f t="shared" si="12"/>
        <v>0.619005424954792</v>
      </c>
      <c r="K110" s="30">
        <f t="shared" si="16"/>
        <v>1820.23674</v>
      </c>
      <c r="L110" s="30">
        <f t="shared" si="17"/>
        <v>3831.60834</v>
      </c>
      <c r="M110" s="30">
        <f t="shared" si="18"/>
        <v>0</v>
      </c>
    </row>
    <row r="111" s="1" customFormat="1" spans="1:13">
      <c r="A111" s="7" t="s">
        <v>442</v>
      </c>
      <c r="B111" s="8" t="s">
        <v>445</v>
      </c>
      <c r="C111" s="8" t="s">
        <v>447</v>
      </c>
      <c r="D111" s="9" t="s">
        <v>22</v>
      </c>
      <c r="E111" s="9">
        <v>600</v>
      </c>
      <c r="F111" s="7" t="s">
        <v>250</v>
      </c>
      <c r="G111" s="9" t="s">
        <v>381</v>
      </c>
      <c r="H111" s="7">
        <v>465</v>
      </c>
      <c r="I111" s="7">
        <v>412</v>
      </c>
      <c r="J111" s="29">
        <f t="shared" si="12"/>
        <v>0.886021505376344</v>
      </c>
      <c r="K111" s="30">
        <f t="shared" si="16"/>
        <v>0</v>
      </c>
      <c r="L111" s="30">
        <f t="shared" si="17"/>
        <v>963.858</v>
      </c>
      <c r="M111" s="30">
        <f t="shared" si="18"/>
        <v>0</v>
      </c>
    </row>
    <row r="112" s="1" customFormat="1" spans="1:13">
      <c r="A112" s="7" t="s">
        <v>442</v>
      </c>
      <c r="B112" s="8" t="s">
        <v>445</v>
      </c>
      <c r="C112" s="8" t="s">
        <v>448</v>
      </c>
      <c r="D112" s="9" t="s">
        <v>22</v>
      </c>
      <c r="E112" s="9">
        <v>600</v>
      </c>
      <c r="F112" s="7" t="s">
        <v>250</v>
      </c>
      <c r="G112" s="9" t="s">
        <v>381</v>
      </c>
      <c r="H112" s="7">
        <v>465</v>
      </c>
      <c r="I112" s="7">
        <v>205.29</v>
      </c>
      <c r="J112" s="29">
        <f t="shared" si="12"/>
        <v>0.441483870967742</v>
      </c>
      <c r="K112" s="30">
        <f t="shared" si="16"/>
        <v>3031.78806</v>
      </c>
      <c r="L112" s="30">
        <f t="shared" si="17"/>
        <v>4723.08606</v>
      </c>
      <c r="M112" s="30">
        <f t="shared" si="18"/>
        <v>1340.49006</v>
      </c>
    </row>
    <row r="113" s="1" customFormat="1" spans="1:13">
      <c r="A113" s="7" t="s">
        <v>442</v>
      </c>
      <c r="B113" s="8" t="s">
        <v>449</v>
      </c>
      <c r="C113" s="8" t="s">
        <v>330</v>
      </c>
      <c r="D113" s="9" t="s">
        <v>22</v>
      </c>
      <c r="E113" s="9">
        <v>600</v>
      </c>
      <c r="F113" s="7" t="s">
        <v>250</v>
      </c>
      <c r="G113" s="9" t="s">
        <v>325</v>
      </c>
      <c r="H113" s="7">
        <v>553</v>
      </c>
      <c r="I113" s="7">
        <v>245.16</v>
      </c>
      <c r="J113" s="29">
        <f t="shared" si="12"/>
        <v>0.443327305605787</v>
      </c>
      <c r="K113" s="30">
        <f t="shared" si="16"/>
        <v>3587.00664</v>
      </c>
      <c r="L113" s="30">
        <f t="shared" si="17"/>
        <v>5598.37824</v>
      </c>
      <c r="M113" s="30" t="s">
        <v>20</v>
      </c>
    </row>
    <row r="114" s="1" customFormat="1" spans="1:13">
      <c r="A114" s="7" t="s">
        <v>442</v>
      </c>
      <c r="B114" s="8" t="s">
        <v>449</v>
      </c>
      <c r="C114" s="8" t="s">
        <v>293</v>
      </c>
      <c r="D114" s="9" t="s">
        <v>22</v>
      </c>
      <c r="E114" s="9">
        <v>600</v>
      </c>
      <c r="F114" s="7" t="s">
        <v>250</v>
      </c>
      <c r="G114" s="9" t="s">
        <v>325</v>
      </c>
      <c r="H114" s="7">
        <v>553</v>
      </c>
      <c r="I114" s="7">
        <v>93.74</v>
      </c>
      <c r="J114" s="29">
        <f t="shared" si="12"/>
        <v>0.169511754068716</v>
      </c>
      <c r="K114" s="30">
        <f t="shared" si="16"/>
        <v>6340.73076</v>
      </c>
      <c r="L114" s="30">
        <f t="shared" si="17"/>
        <v>8352.10236</v>
      </c>
      <c r="M114" s="30" t="s">
        <v>20</v>
      </c>
    </row>
    <row r="115" s="1" customFormat="1" spans="1:13">
      <c r="A115" s="7" t="s">
        <v>442</v>
      </c>
      <c r="B115" s="8" t="s">
        <v>449</v>
      </c>
      <c r="C115" s="8" t="s">
        <v>450</v>
      </c>
      <c r="D115" s="9" t="s">
        <v>22</v>
      </c>
      <c r="E115" s="9">
        <v>600</v>
      </c>
      <c r="F115" s="7" t="s">
        <v>250</v>
      </c>
      <c r="G115" s="9" t="s">
        <v>325</v>
      </c>
      <c r="H115" s="7">
        <v>553</v>
      </c>
      <c r="I115" s="7">
        <v>64.72</v>
      </c>
      <c r="J115" s="29">
        <f t="shared" si="12"/>
        <v>0.117034358047016</v>
      </c>
      <c r="K115" s="30">
        <f t="shared" si="16"/>
        <v>6868.48848</v>
      </c>
      <c r="L115" s="30">
        <f t="shared" si="17"/>
        <v>8879.86008</v>
      </c>
      <c r="M115" s="30">
        <f>MAX((H115*0.6-I115)*10.5*1.732,0)</f>
        <v>4857.11688</v>
      </c>
    </row>
    <row r="116" s="1" customFormat="1" spans="1:13">
      <c r="A116" s="7" t="s">
        <v>442</v>
      </c>
      <c r="B116" s="8" t="s">
        <v>449</v>
      </c>
      <c r="C116" s="8" t="s">
        <v>43</v>
      </c>
      <c r="D116" s="9" t="s">
        <v>22</v>
      </c>
      <c r="E116" s="9">
        <v>600</v>
      </c>
      <c r="F116" s="7" t="s">
        <v>250</v>
      </c>
      <c r="G116" s="9" t="s">
        <v>325</v>
      </c>
      <c r="H116" s="7">
        <v>553</v>
      </c>
      <c r="I116" s="7">
        <v>275.94</v>
      </c>
      <c r="J116" s="29">
        <f t="shared" si="12"/>
        <v>0.498987341772152</v>
      </c>
      <c r="K116" s="30">
        <f t="shared" si="16"/>
        <v>3027.24156</v>
      </c>
      <c r="L116" s="30">
        <f t="shared" si="17"/>
        <v>5038.61316</v>
      </c>
      <c r="M116" s="30">
        <f>MAX((H116*0.6-I116)*10.5*1.732,0)</f>
        <v>1015.86996</v>
      </c>
    </row>
    <row r="117" s="1" customFormat="1" spans="1:13">
      <c r="A117" s="7" t="s">
        <v>442</v>
      </c>
      <c r="B117" s="8" t="s">
        <v>451</v>
      </c>
      <c r="C117" s="8" t="s">
        <v>452</v>
      </c>
      <c r="D117" s="9" t="s">
        <v>22</v>
      </c>
      <c r="E117" s="8">
        <v>600</v>
      </c>
      <c r="F117" s="7" t="s">
        <v>250</v>
      </c>
      <c r="G117" s="9" t="s">
        <v>325</v>
      </c>
      <c r="H117" s="7">
        <v>553</v>
      </c>
      <c r="I117" s="7">
        <v>189.79</v>
      </c>
      <c r="J117" s="29">
        <f t="shared" si="12"/>
        <v>0.343200723327306</v>
      </c>
      <c r="K117" s="30">
        <f t="shared" si="16"/>
        <v>4593.96546</v>
      </c>
      <c r="L117" s="30">
        <f t="shared" si="17"/>
        <v>6605.33706</v>
      </c>
      <c r="M117" s="30" t="s">
        <v>20</v>
      </c>
    </row>
    <row r="118" s="1" customFormat="1" spans="1:13">
      <c r="A118" s="7" t="s">
        <v>442</v>
      </c>
      <c r="B118" s="8" t="s">
        <v>451</v>
      </c>
      <c r="C118" s="8" t="s">
        <v>453</v>
      </c>
      <c r="D118" s="9" t="s">
        <v>22</v>
      </c>
      <c r="E118" s="9">
        <v>600</v>
      </c>
      <c r="F118" s="7" t="s">
        <v>250</v>
      </c>
      <c r="G118" s="9" t="s">
        <v>325</v>
      </c>
      <c r="H118" s="7">
        <v>553</v>
      </c>
      <c r="I118" s="7">
        <v>114.29</v>
      </c>
      <c r="J118" s="29">
        <f t="shared" si="12"/>
        <v>0.206672694394213</v>
      </c>
      <c r="K118" s="30">
        <f t="shared" si="16"/>
        <v>5967.00846</v>
      </c>
      <c r="L118" s="30">
        <f t="shared" si="17"/>
        <v>7978.38006</v>
      </c>
      <c r="M118" s="30" t="s">
        <v>20</v>
      </c>
    </row>
    <row r="119" s="1" customFormat="1" spans="1:13">
      <c r="A119" s="7" t="s">
        <v>442</v>
      </c>
      <c r="B119" s="8" t="s">
        <v>451</v>
      </c>
      <c r="C119" s="8" t="s">
        <v>454</v>
      </c>
      <c r="D119" s="9" t="s">
        <v>22</v>
      </c>
      <c r="E119" s="9">
        <v>600</v>
      </c>
      <c r="F119" s="7" t="s">
        <v>250</v>
      </c>
      <c r="G119" s="9" t="s">
        <v>325</v>
      </c>
      <c r="H119" s="7">
        <v>553</v>
      </c>
      <c r="I119" s="7">
        <v>0</v>
      </c>
      <c r="J119" s="29">
        <f t="shared" si="12"/>
        <v>0</v>
      </c>
      <c r="K119" s="30">
        <f t="shared" si="16"/>
        <v>8045.4864</v>
      </c>
      <c r="L119" s="30">
        <f t="shared" si="17"/>
        <v>10056.858</v>
      </c>
      <c r="M119" s="30" t="s">
        <v>20</v>
      </c>
    </row>
    <row r="120" s="1" customFormat="1" ht="15.6" spans="1:13">
      <c r="A120" s="7" t="s">
        <v>442</v>
      </c>
      <c r="B120" s="8" t="s">
        <v>455</v>
      </c>
      <c r="C120" s="8" t="s">
        <v>456</v>
      </c>
      <c r="D120" s="9" t="s">
        <v>72</v>
      </c>
      <c r="E120" s="9">
        <v>300</v>
      </c>
      <c r="F120" s="7" t="s">
        <v>457</v>
      </c>
      <c r="G120" s="35" t="s">
        <v>392</v>
      </c>
      <c r="H120" s="7">
        <v>205</v>
      </c>
      <c r="I120" s="7">
        <v>167</v>
      </c>
      <c r="J120" s="29">
        <f t="shared" si="12"/>
        <v>0.814634146341463</v>
      </c>
      <c r="K120" s="30">
        <f t="shared" si="16"/>
        <v>0</v>
      </c>
      <c r="L120" s="30">
        <f t="shared" si="17"/>
        <v>691.068</v>
      </c>
      <c r="M120" s="30" t="s">
        <v>20</v>
      </c>
    </row>
    <row r="121" s="1" customFormat="1" spans="1:13">
      <c r="A121" s="7" t="s">
        <v>442</v>
      </c>
      <c r="B121" s="8" t="s">
        <v>455</v>
      </c>
      <c r="C121" s="8" t="s">
        <v>458</v>
      </c>
      <c r="D121" s="9" t="s">
        <v>72</v>
      </c>
      <c r="E121" s="9">
        <v>300</v>
      </c>
      <c r="F121" s="7" t="s">
        <v>250</v>
      </c>
      <c r="G121" s="9" t="s">
        <v>325</v>
      </c>
      <c r="H121" s="7">
        <v>300</v>
      </c>
      <c r="I121" s="7">
        <v>138.226</v>
      </c>
      <c r="J121" s="29">
        <f t="shared" si="12"/>
        <v>0.460753333333333</v>
      </c>
      <c r="K121" s="30">
        <f t="shared" si="16"/>
        <v>1850.861964</v>
      </c>
      <c r="L121" s="30">
        <f t="shared" si="17"/>
        <v>2942.021964</v>
      </c>
      <c r="M121" s="30" t="s">
        <v>20</v>
      </c>
    </row>
    <row r="122" s="2" customFormat="1" spans="1:13">
      <c r="A122" s="7" t="s">
        <v>459</v>
      </c>
      <c r="B122" s="8" t="s">
        <v>460</v>
      </c>
      <c r="C122" s="8" t="s">
        <v>398</v>
      </c>
      <c r="D122" s="9" t="s">
        <v>154</v>
      </c>
      <c r="E122" s="9">
        <v>500</v>
      </c>
      <c r="F122" s="7" t="s">
        <v>151</v>
      </c>
      <c r="G122" s="9" t="s">
        <v>325</v>
      </c>
      <c r="H122" s="7">
        <v>500</v>
      </c>
      <c r="I122" s="36">
        <v>243</v>
      </c>
      <c r="J122" s="29">
        <f t="shared" si="12"/>
        <v>0.486</v>
      </c>
      <c r="K122" s="30">
        <f t="shared" si="16"/>
        <v>2855.202</v>
      </c>
      <c r="L122" s="30">
        <f t="shared" si="17"/>
        <v>4673.802</v>
      </c>
      <c r="M122" s="30">
        <f t="shared" ref="M122:M131" si="19">MAX((H122*0.6-I122)*10.5*1.732,0)</f>
        <v>1036.602</v>
      </c>
    </row>
    <row r="123" s="2" customFormat="1" spans="1:13">
      <c r="A123" s="7" t="s">
        <v>459</v>
      </c>
      <c r="B123" s="8" t="s">
        <v>460</v>
      </c>
      <c r="C123" s="8" t="s">
        <v>461</v>
      </c>
      <c r="D123" s="9" t="s">
        <v>154</v>
      </c>
      <c r="E123" s="9">
        <v>500</v>
      </c>
      <c r="F123" s="7" t="s">
        <v>134</v>
      </c>
      <c r="G123" s="9" t="s">
        <v>325</v>
      </c>
      <c r="H123" s="7">
        <v>374</v>
      </c>
      <c r="I123" s="36">
        <v>164.31</v>
      </c>
      <c r="J123" s="29">
        <f t="shared" si="12"/>
        <v>0.439331550802139</v>
      </c>
      <c r="K123" s="30">
        <f t="shared" si="16"/>
        <v>2453.10954</v>
      </c>
      <c r="L123" s="30">
        <f t="shared" si="17"/>
        <v>3813.42234</v>
      </c>
      <c r="M123" s="30" t="s">
        <v>20</v>
      </c>
    </row>
    <row r="124" s="2" customFormat="1" spans="1:13">
      <c r="A124" s="7" t="s">
        <v>459</v>
      </c>
      <c r="B124" s="8" t="s">
        <v>460</v>
      </c>
      <c r="C124" s="8" t="s">
        <v>133</v>
      </c>
      <c r="D124" s="9" t="s">
        <v>154</v>
      </c>
      <c r="E124" s="9">
        <v>500</v>
      </c>
      <c r="F124" s="7" t="s">
        <v>250</v>
      </c>
      <c r="G124" s="9" t="s">
        <v>325</v>
      </c>
      <c r="H124" s="7">
        <v>500</v>
      </c>
      <c r="I124" s="36">
        <v>386.7501</v>
      </c>
      <c r="J124" s="29">
        <f t="shared" si="12"/>
        <v>0.7735002</v>
      </c>
      <c r="K124" s="30">
        <f t="shared" si="16"/>
        <v>240.9626814</v>
      </c>
      <c r="L124" s="30">
        <f t="shared" si="17"/>
        <v>2059.5626814</v>
      </c>
      <c r="M124" s="30">
        <f t="shared" si="19"/>
        <v>0</v>
      </c>
    </row>
    <row r="125" s="2" customFormat="1" spans="1:13">
      <c r="A125" s="7" t="s">
        <v>459</v>
      </c>
      <c r="B125" s="8" t="s">
        <v>460</v>
      </c>
      <c r="C125" s="8" t="s">
        <v>403</v>
      </c>
      <c r="D125" s="9" t="s">
        <v>154</v>
      </c>
      <c r="E125" s="9">
        <v>500</v>
      </c>
      <c r="F125" s="7" t="s">
        <v>134</v>
      </c>
      <c r="G125" s="9" t="s">
        <v>325</v>
      </c>
      <c r="H125" s="9">
        <v>374</v>
      </c>
      <c r="I125" s="36">
        <v>95.04</v>
      </c>
      <c r="J125" s="29">
        <f t="shared" si="12"/>
        <v>0.254117647058824</v>
      </c>
      <c r="K125" s="30">
        <f t="shared" si="16"/>
        <v>3712.85376</v>
      </c>
      <c r="L125" s="30">
        <f t="shared" si="17"/>
        <v>5073.16656</v>
      </c>
      <c r="M125" s="30">
        <f t="shared" si="19"/>
        <v>2352.54096</v>
      </c>
    </row>
    <row r="126" s="2" customFormat="1" spans="1:13">
      <c r="A126" s="7" t="s">
        <v>459</v>
      </c>
      <c r="B126" s="8" t="s">
        <v>460</v>
      </c>
      <c r="C126" s="8" t="s">
        <v>462</v>
      </c>
      <c r="D126" s="9" t="s">
        <v>154</v>
      </c>
      <c r="E126" s="9">
        <v>500</v>
      </c>
      <c r="F126" s="7" t="s">
        <v>134</v>
      </c>
      <c r="G126" s="9" t="s">
        <v>325</v>
      </c>
      <c r="H126" s="9">
        <v>374</v>
      </c>
      <c r="I126" s="36">
        <v>351.75</v>
      </c>
      <c r="J126" s="29">
        <f t="shared" si="12"/>
        <v>0.940508021390374</v>
      </c>
      <c r="K126" s="30">
        <f t="shared" si="16"/>
        <v>0</v>
      </c>
      <c r="L126" s="30">
        <f t="shared" si="17"/>
        <v>404.6385</v>
      </c>
      <c r="M126" s="30">
        <f t="shared" si="19"/>
        <v>0</v>
      </c>
    </row>
    <row r="127" s="2" customFormat="1" spans="1:13">
      <c r="A127" s="7" t="s">
        <v>459</v>
      </c>
      <c r="B127" s="8" t="s">
        <v>463</v>
      </c>
      <c r="C127" s="8" t="s">
        <v>464</v>
      </c>
      <c r="D127" s="9" t="s">
        <v>22</v>
      </c>
      <c r="E127" s="9">
        <v>600</v>
      </c>
      <c r="F127" s="7" t="s">
        <v>250</v>
      </c>
      <c r="G127" s="9" t="s">
        <v>325</v>
      </c>
      <c r="H127" s="9">
        <v>553</v>
      </c>
      <c r="I127" s="36">
        <v>186.68</v>
      </c>
      <c r="J127" s="29">
        <f t="shared" si="12"/>
        <v>0.337576853526221</v>
      </c>
      <c r="K127" s="30">
        <f t="shared" si="16"/>
        <v>4650.52392</v>
      </c>
      <c r="L127" s="30">
        <f t="shared" si="17"/>
        <v>6661.89552</v>
      </c>
      <c r="M127" s="30">
        <f t="shared" si="19"/>
        <v>2639.15232</v>
      </c>
    </row>
    <row r="128" s="2" customFormat="1" spans="1:13">
      <c r="A128" s="7" t="s">
        <v>459</v>
      </c>
      <c r="B128" s="8" t="s">
        <v>463</v>
      </c>
      <c r="C128" s="8" t="s">
        <v>465</v>
      </c>
      <c r="D128" s="9" t="s">
        <v>22</v>
      </c>
      <c r="E128" s="9">
        <v>600</v>
      </c>
      <c r="F128" s="7" t="s">
        <v>250</v>
      </c>
      <c r="G128" s="9" t="s">
        <v>325</v>
      </c>
      <c r="H128" s="7">
        <v>553</v>
      </c>
      <c r="I128" s="36">
        <v>166.64</v>
      </c>
      <c r="J128" s="29">
        <f t="shared" si="12"/>
        <v>0.301338155515371</v>
      </c>
      <c r="K128" s="30">
        <f t="shared" si="16"/>
        <v>5014.97136</v>
      </c>
      <c r="L128" s="30">
        <f t="shared" si="17"/>
        <v>7026.34296</v>
      </c>
      <c r="M128" s="30">
        <f t="shared" si="19"/>
        <v>3003.59976</v>
      </c>
    </row>
    <row r="129" s="2" customFormat="1" spans="1:13">
      <c r="A129" s="7" t="s">
        <v>459</v>
      </c>
      <c r="B129" s="8" t="s">
        <v>463</v>
      </c>
      <c r="C129" s="8" t="s">
        <v>466</v>
      </c>
      <c r="D129" s="9" t="s">
        <v>22</v>
      </c>
      <c r="E129" s="9">
        <v>600</v>
      </c>
      <c r="F129" s="7" t="s">
        <v>250</v>
      </c>
      <c r="G129" s="9" t="s">
        <v>325</v>
      </c>
      <c r="H129" s="7">
        <v>553</v>
      </c>
      <c r="I129" s="36">
        <v>95.9769</v>
      </c>
      <c r="J129" s="29">
        <f t="shared" si="12"/>
        <v>0.17355678119349</v>
      </c>
      <c r="K129" s="30">
        <f t="shared" si="16"/>
        <v>6300.0504966</v>
      </c>
      <c r="L129" s="30">
        <f t="shared" si="17"/>
        <v>8311.4220966</v>
      </c>
      <c r="M129" s="30">
        <f t="shared" si="19"/>
        <v>4288.6788966</v>
      </c>
    </row>
    <row r="130" s="2" customFormat="1" spans="1:13">
      <c r="A130" s="7" t="s">
        <v>459</v>
      </c>
      <c r="B130" s="8" t="s">
        <v>463</v>
      </c>
      <c r="C130" s="8" t="s">
        <v>294</v>
      </c>
      <c r="D130" s="9" t="s">
        <v>154</v>
      </c>
      <c r="E130" s="9">
        <v>500</v>
      </c>
      <c r="F130" s="7" t="s">
        <v>250</v>
      </c>
      <c r="G130" s="9" t="s">
        <v>325</v>
      </c>
      <c r="H130" s="7">
        <v>500</v>
      </c>
      <c r="I130" s="36">
        <v>142.3828</v>
      </c>
      <c r="J130" s="29">
        <f t="shared" si="12"/>
        <v>0.2847656</v>
      </c>
      <c r="K130" s="30">
        <f t="shared" si="16"/>
        <v>4685.0263992</v>
      </c>
      <c r="L130" s="30">
        <f t="shared" si="17"/>
        <v>6503.6263992</v>
      </c>
      <c r="M130" s="30">
        <f t="shared" si="19"/>
        <v>2866.4263992</v>
      </c>
    </row>
    <row r="131" s="2" customFormat="1" spans="1:13">
      <c r="A131" s="7" t="s">
        <v>459</v>
      </c>
      <c r="B131" s="8" t="s">
        <v>463</v>
      </c>
      <c r="C131" s="8" t="s">
        <v>295</v>
      </c>
      <c r="D131" s="9" t="s">
        <v>22</v>
      </c>
      <c r="E131" s="9">
        <v>553</v>
      </c>
      <c r="F131" s="7" t="s">
        <v>250</v>
      </c>
      <c r="G131" s="9" t="s">
        <v>325</v>
      </c>
      <c r="H131" s="7">
        <v>553</v>
      </c>
      <c r="I131" s="36">
        <v>429.96</v>
      </c>
      <c r="J131" s="29">
        <f t="shared" ref="J131:J144" si="20">I131/H131</f>
        <v>0.77750452079566</v>
      </c>
      <c r="K131" s="30">
        <f t="shared" si="16"/>
        <v>226.233840000001</v>
      </c>
      <c r="L131" s="30">
        <f t="shared" si="17"/>
        <v>2237.60544</v>
      </c>
      <c r="M131" s="30">
        <f t="shared" si="19"/>
        <v>0</v>
      </c>
    </row>
    <row r="132" s="2" customFormat="1" spans="1:13">
      <c r="A132" s="7" t="s">
        <v>459</v>
      </c>
      <c r="B132" s="8" t="s">
        <v>463</v>
      </c>
      <c r="C132" s="8" t="s">
        <v>467</v>
      </c>
      <c r="D132" s="9" t="s">
        <v>22</v>
      </c>
      <c r="E132" s="9">
        <v>600</v>
      </c>
      <c r="F132" s="7" t="s">
        <v>250</v>
      </c>
      <c r="G132" s="9" t="s">
        <v>325</v>
      </c>
      <c r="H132" s="7">
        <v>553</v>
      </c>
      <c r="I132" s="36">
        <v>397.27</v>
      </c>
      <c r="J132" s="29">
        <f t="shared" si="20"/>
        <v>0.718390596745027</v>
      </c>
      <c r="K132" s="30">
        <f t="shared" si="16"/>
        <v>820.734180000001</v>
      </c>
      <c r="L132" s="30">
        <f t="shared" si="17"/>
        <v>2832.10578</v>
      </c>
      <c r="M132" s="30" t="s">
        <v>20</v>
      </c>
    </row>
    <row r="133" s="2" customFormat="1" spans="1:13">
      <c r="A133" s="7" t="s">
        <v>459</v>
      </c>
      <c r="B133" s="8" t="s">
        <v>463</v>
      </c>
      <c r="C133" s="8" t="s">
        <v>292</v>
      </c>
      <c r="D133" s="9" t="s">
        <v>22</v>
      </c>
      <c r="E133" s="9">
        <v>600</v>
      </c>
      <c r="F133" s="7" t="s">
        <v>165</v>
      </c>
      <c r="G133" s="9" t="s">
        <v>325</v>
      </c>
      <c r="H133" s="7">
        <v>292</v>
      </c>
      <c r="I133" s="36">
        <v>14.41</v>
      </c>
      <c r="J133" s="29">
        <f t="shared" si="20"/>
        <v>0.0493493150684932</v>
      </c>
      <c r="K133" s="30">
        <f t="shared" si="16"/>
        <v>3986.18934</v>
      </c>
      <c r="L133" s="30">
        <f t="shared" si="17"/>
        <v>5048.25174</v>
      </c>
      <c r="M133" s="30" t="s">
        <v>20</v>
      </c>
    </row>
    <row r="134" s="2" customFormat="1" spans="1:13">
      <c r="A134" s="37" t="s">
        <v>468</v>
      </c>
      <c r="B134" s="8" t="s">
        <v>469</v>
      </c>
      <c r="C134" s="8" t="s">
        <v>470</v>
      </c>
      <c r="D134" s="9" t="s">
        <v>22</v>
      </c>
      <c r="E134" s="9">
        <v>600</v>
      </c>
      <c r="F134" s="37" t="s">
        <v>250</v>
      </c>
      <c r="G134" s="38" t="s">
        <v>325</v>
      </c>
      <c r="H134" s="37">
        <v>553</v>
      </c>
      <c r="I134" s="41">
        <v>450.57</v>
      </c>
      <c r="J134" s="42">
        <f t="shared" si="20"/>
        <v>0.814773960216998</v>
      </c>
      <c r="K134" s="43">
        <f t="shared" si="16"/>
        <v>0</v>
      </c>
      <c r="L134" s="43">
        <f t="shared" si="17"/>
        <v>1862.79198</v>
      </c>
      <c r="M134" s="43" t="s">
        <v>20</v>
      </c>
    </row>
    <row r="135" s="2" customFormat="1" spans="1:13">
      <c r="A135" s="37" t="s">
        <v>468</v>
      </c>
      <c r="B135" s="8" t="s">
        <v>469</v>
      </c>
      <c r="C135" s="8" t="s">
        <v>471</v>
      </c>
      <c r="D135" s="9" t="s">
        <v>72</v>
      </c>
      <c r="E135" s="9">
        <v>300</v>
      </c>
      <c r="F135" s="37" t="s">
        <v>250</v>
      </c>
      <c r="G135" s="39" t="s">
        <v>325</v>
      </c>
      <c r="H135" s="37">
        <v>300</v>
      </c>
      <c r="I135" s="41">
        <v>222.47</v>
      </c>
      <c r="J135" s="42">
        <f t="shared" si="20"/>
        <v>0.741566666666667</v>
      </c>
      <c r="K135" s="43">
        <f t="shared" si="16"/>
        <v>318.80058</v>
      </c>
      <c r="L135" s="43">
        <f t="shared" si="17"/>
        <v>1409.96058</v>
      </c>
      <c r="M135" s="43" t="s">
        <v>20</v>
      </c>
    </row>
    <row r="136" s="2" customFormat="1" spans="1:13">
      <c r="A136" s="37" t="s">
        <v>468</v>
      </c>
      <c r="B136" s="8" t="s">
        <v>469</v>
      </c>
      <c r="C136" s="8" t="s">
        <v>472</v>
      </c>
      <c r="D136" s="9" t="s">
        <v>72</v>
      </c>
      <c r="E136" s="9">
        <v>300</v>
      </c>
      <c r="F136" s="37" t="s">
        <v>134</v>
      </c>
      <c r="G136" s="39" t="s">
        <v>325</v>
      </c>
      <c r="H136" s="37">
        <v>300</v>
      </c>
      <c r="I136" s="41">
        <v>74.57</v>
      </c>
      <c r="J136" s="42">
        <f t="shared" si="20"/>
        <v>0.248566666666667</v>
      </c>
      <c r="K136" s="43">
        <f t="shared" si="16"/>
        <v>3008.50998</v>
      </c>
      <c r="L136" s="43">
        <f t="shared" si="17"/>
        <v>4099.66998</v>
      </c>
      <c r="M136" s="43" t="s">
        <v>20</v>
      </c>
    </row>
    <row r="137" s="2" customFormat="1" spans="1:13">
      <c r="A137" s="37" t="s">
        <v>468</v>
      </c>
      <c r="B137" s="8" t="s">
        <v>469</v>
      </c>
      <c r="C137" s="8" t="s">
        <v>473</v>
      </c>
      <c r="D137" s="9" t="s">
        <v>72</v>
      </c>
      <c r="E137" s="9">
        <v>300</v>
      </c>
      <c r="F137" s="37" t="s">
        <v>143</v>
      </c>
      <c r="G137" s="9" t="s">
        <v>325</v>
      </c>
      <c r="H137" s="9">
        <v>300</v>
      </c>
      <c r="I137" s="41">
        <v>272.0663</v>
      </c>
      <c r="J137" s="42">
        <f t="shared" si="20"/>
        <v>0.906887666666667</v>
      </c>
      <c r="K137" s="43">
        <f t="shared" si="16"/>
        <v>0</v>
      </c>
      <c r="L137" s="43">
        <f t="shared" si="17"/>
        <v>508.0022682</v>
      </c>
      <c r="M137" s="43" t="s">
        <v>20</v>
      </c>
    </row>
    <row r="138" s="2" customFormat="1" spans="1:13">
      <c r="A138" s="37" t="s">
        <v>468</v>
      </c>
      <c r="B138" s="8" t="s">
        <v>469</v>
      </c>
      <c r="C138" s="8" t="s">
        <v>474</v>
      </c>
      <c r="D138" s="9" t="s">
        <v>72</v>
      </c>
      <c r="E138" s="9">
        <v>300</v>
      </c>
      <c r="F138" s="37" t="s">
        <v>143</v>
      </c>
      <c r="G138" s="9" t="s">
        <v>325</v>
      </c>
      <c r="H138" s="37">
        <v>300</v>
      </c>
      <c r="I138" s="41">
        <v>200.4884</v>
      </c>
      <c r="J138" s="42">
        <f t="shared" si="20"/>
        <v>0.668294666666667</v>
      </c>
      <c r="K138" s="43">
        <f t="shared" si="16"/>
        <v>718.5579576</v>
      </c>
      <c r="L138" s="43">
        <f t="shared" si="17"/>
        <v>1809.7179576</v>
      </c>
      <c r="M138" s="43" t="s">
        <v>20</v>
      </c>
    </row>
    <row r="139" s="2" customFormat="1" spans="1:13">
      <c r="A139" s="7" t="s">
        <v>475</v>
      </c>
      <c r="B139" s="8" t="s">
        <v>476</v>
      </c>
      <c r="C139" s="8" t="s">
        <v>477</v>
      </c>
      <c r="D139" s="9" t="s">
        <v>72</v>
      </c>
      <c r="E139" s="9">
        <v>200</v>
      </c>
      <c r="F139" s="7" t="s">
        <v>165</v>
      </c>
      <c r="G139" s="9" t="s">
        <v>169</v>
      </c>
      <c r="H139" s="7">
        <v>170</v>
      </c>
      <c r="I139" s="36">
        <v>147.9042</v>
      </c>
      <c r="J139" s="29">
        <f t="shared" si="20"/>
        <v>0.870024705882353</v>
      </c>
      <c r="K139" s="30">
        <f t="shared" si="16"/>
        <v>0</v>
      </c>
      <c r="L139" s="30">
        <f t="shared" si="17"/>
        <v>401.8342188</v>
      </c>
      <c r="M139" s="30" t="s">
        <v>20</v>
      </c>
    </row>
    <row r="140" s="2" customFormat="1" spans="1:13">
      <c r="A140" s="7" t="s">
        <v>475</v>
      </c>
      <c r="B140" s="8" t="s">
        <v>476</v>
      </c>
      <c r="C140" s="8" t="s">
        <v>478</v>
      </c>
      <c r="D140" s="9" t="s">
        <v>27</v>
      </c>
      <c r="E140" s="9">
        <v>200</v>
      </c>
      <c r="F140" s="7" t="s">
        <v>143</v>
      </c>
      <c r="G140" s="9" t="s">
        <v>30</v>
      </c>
      <c r="H140" s="7">
        <v>200</v>
      </c>
      <c r="I140" s="36">
        <v>12.6624</v>
      </c>
      <c r="J140" s="29">
        <f t="shared" si="20"/>
        <v>0.063312</v>
      </c>
      <c r="K140" s="30">
        <f t="shared" si="16"/>
        <v>2679.4815936</v>
      </c>
      <c r="L140" s="30">
        <f t="shared" si="17"/>
        <v>3406.9215936</v>
      </c>
      <c r="M140" s="30" t="s">
        <v>20</v>
      </c>
    </row>
    <row r="141" s="2" customFormat="1" spans="1:13">
      <c r="A141" s="7" t="s">
        <v>475</v>
      </c>
      <c r="B141" s="8" t="s">
        <v>476</v>
      </c>
      <c r="C141" s="8" t="s">
        <v>100</v>
      </c>
      <c r="D141" s="9" t="s">
        <v>27</v>
      </c>
      <c r="E141" s="9">
        <v>200</v>
      </c>
      <c r="F141" s="7" t="s">
        <v>165</v>
      </c>
      <c r="G141" s="9" t="s">
        <v>325</v>
      </c>
      <c r="H141" s="7">
        <v>200</v>
      </c>
      <c r="I141" s="36">
        <v>132.2518</v>
      </c>
      <c r="J141" s="29">
        <f t="shared" si="20"/>
        <v>0.661259</v>
      </c>
      <c r="K141" s="30">
        <f t="shared" si="16"/>
        <v>504.6287652</v>
      </c>
      <c r="L141" s="30">
        <f t="shared" si="17"/>
        <v>1232.0687652</v>
      </c>
      <c r="M141" s="30" t="s">
        <v>20</v>
      </c>
    </row>
    <row r="142" s="2" customFormat="1" spans="1:13">
      <c r="A142" s="7" t="s">
        <v>475</v>
      </c>
      <c r="B142" s="8" t="s">
        <v>476</v>
      </c>
      <c r="C142" s="8" t="s">
        <v>479</v>
      </c>
      <c r="D142" s="9" t="s">
        <v>72</v>
      </c>
      <c r="E142" s="9">
        <v>200</v>
      </c>
      <c r="F142" s="7" t="s">
        <v>143</v>
      </c>
      <c r="G142" s="9" t="s">
        <v>30</v>
      </c>
      <c r="H142" s="7">
        <v>200</v>
      </c>
      <c r="I142" s="36">
        <v>0</v>
      </c>
      <c r="J142" s="29">
        <f t="shared" si="20"/>
        <v>0</v>
      </c>
      <c r="K142" s="30" t="s">
        <v>427</v>
      </c>
      <c r="L142" s="30" t="s">
        <v>427</v>
      </c>
      <c r="M142" s="30" t="s">
        <v>427</v>
      </c>
    </row>
    <row r="143" s="2" customFormat="1" spans="1:13">
      <c r="A143" s="7" t="s">
        <v>475</v>
      </c>
      <c r="B143" s="8" t="s">
        <v>476</v>
      </c>
      <c r="C143" s="8" t="s">
        <v>480</v>
      </c>
      <c r="D143" s="9" t="s">
        <v>27</v>
      </c>
      <c r="E143" s="9">
        <v>300</v>
      </c>
      <c r="F143" s="7" t="s">
        <v>165</v>
      </c>
      <c r="G143" s="9" t="s">
        <v>169</v>
      </c>
      <c r="H143" s="7">
        <v>170</v>
      </c>
      <c r="I143" s="36">
        <v>92.6232</v>
      </c>
      <c r="J143" s="29">
        <f t="shared" si="20"/>
        <v>0.544842352941176</v>
      </c>
      <c r="K143" s="30">
        <f>MAX((H143*0.8-I143)*10.5*1.732,0)</f>
        <v>788.8504848</v>
      </c>
      <c r="L143" s="30">
        <f>MAX((H143-I143)*10.5*1.732,0)</f>
        <v>1407.1744848</v>
      </c>
      <c r="M143" s="30" t="s">
        <v>20</v>
      </c>
    </row>
    <row r="144" s="2" customFormat="1" spans="1:13">
      <c r="A144" s="7" t="s">
        <v>475</v>
      </c>
      <c r="B144" s="8" t="s">
        <v>476</v>
      </c>
      <c r="C144" s="8" t="s">
        <v>481</v>
      </c>
      <c r="D144" s="9" t="s">
        <v>22</v>
      </c>
      <c r="E144" s="9">
        <v>600</v>
      </c>
      <c r="F144" s="7" t="s">
        <v>165</v>
      </c>
      <c r="G144" s="9" t="s">
        <v>199</v>
      </c>
      <c r="H144" s="7">
        <v>292</v>
      </c>
      <c r="I144" s="36">
        <v>12.3107</v>
      </c>
      <c r="J144" s="29">
        <f t="shared" si="20"/>
        <v>0.0421599315068493</v>
      </c>
      <c r="K144" s="30">
        <f>MAX((H144*0.8-I144)*10.5*1.732,0)</f>
        <v>4024.3672098</v>
      </c>
      <c r="L144" s="30">
        <f>MAX((H144-I144)*10.5*1.732,0)</f>
        <v>5086.4296098</v>
      </c>
      <c r="M144" s="30" t="s">
        <v>20</v>
      </c>
    </row>
    <row r="146" s="2" customFormat="1" spans="1:13">
      <c r="A146" s="40"/>
      <c r="C146" s="40" t="s">
        <v>482</v>
      </c>
      <c r="F146" s="40"/>
      <c r="H146" s="40"/>
      <c r="I146" s="44"/>
      <c r="J146" s="40"/>
      <c r="K146" s="40"/>
      <c r="L146" s="40"/>
      <c r="M146" s="45"/>
    </row>
    <row r="147" s="2" customFormat="1" spans="1:13">
      <c r="A147" s="40"/>
      <c r="C147" s="2" t="s">
        <v>483</v>
      </c>
      <c r="F147" s="40"/>
      <c r="H147" s="40"/>
      <c r="I147" s="44"/>
      <c r="J147" s="40"/>
      <c r="K147" s="40"/>
      <c r="L147" s="40"/>
      <c r="M147" s="45"/>
    </row>
  </sheetData>
  <mergeCells count="1">
    <mergeCell ref="A1:M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梨树县调</vt:lpstr>
      <vt:lpstr>城郊调度</vt:lpstr>
      <vt:lpstr>伊通县调</vt:lpstr>
      <vt:lpstr>双辽县调</vt:lpstr>
      <vt:lpstr>供服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陈俊含</cp:lastModifiedBy>
  <dcterms:created xsi:type="dcterms:W3CDTF">2019-10-31T06:41:00Z</dcterms:created>
  <dcterms:modified xsi:type="dcterms:W3CDTF">2021-09-13T08:28:07Z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